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AcestRegistruDeLucru" defaultThemeVersion="124226"/>
  <bookViews>
    <workbookView xWindow="-120" yWindow="-120" windowWidth="19440" windowHeight="12240"/>
  </bookViews>
  <sheets>
    <sheet name="Foaie2" sheetId="2" r:id="rId1"/>
    <sheet name="reduceri" sheetId="4" r:id="rId2"/>
    <sheet name="spclep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74" i="2"/>
  <c r="U174" s="1"/>
  <c r="Z174"/>
  <c r="Z152"/>
  <c r="S152"/>
  <c r="U152" s="1"/>
  <c r="S151"/>
  <c r="U151" s="1"/>
  <c r="S150"/>
  <c r="T150" s="1"/>
  <c r="U147"/>
  <c r="T147"/>
  <c r="U54"/>
  <c r="T54"/>
  <c r="Z53"/>
  <c r="U124"/>
  <c r="W124" s="1"/>
  <c r="Z124" s="1"/>
  <c r="S161"/>
  <c r="T161" s="1"/>
  <c r="S160"/>
  <c r="T160" s="1"/>
  <c r="T174" l="1"/>
  <c r="W147"/>
  <c r="Z147" s="1"/>
  <c r="T151"/>
  <c r="W151" s="1"/>
  <c r="Z151" s="1"/>
  <c r="T152"/>
  <c r="U150"/>
  <c r="W150" s="1"/>
  <c r="Z150" s="1"/>
  <c r="W54"/>
  <c r="Z54" s="1"/>
  <c r="U161"/>
  <c r="W161" s="1"/>
  <c r="Z161" s="1"/>
  <c r="U160"/>
  <c r="W160" s="1"/>
  <c r="Z160" s="1"/>
  <c r="D183" l="1"/>
  <c r="H183"/>
  <c r="U149"/>
  <c r="T149"/>
  <c r="U44"/>
  <c r="T44"/>
  <c r="U108"/>
  <c r="T108"/>
  <c r="F8" i="4"/>
  <c r="G8"/>
  <c r="H4"/>
  <c r="H5"/>
  <c r="H6"/>
  <c r="H7"/>
  <c r="T137" i="2"/>
  <c r="W137" s="1"/>
  <c r="Z137" s="1"/>
  <c r="T136"/>
  <c r="W136" s="1"/>
  <c r="Z136" s="1"/>
  <c r="U20"/>
  <c r="T20"/>
  <c r="U42"/>
  <c r="T42"/>
  <c r="Z128"/>
  <c r="U128"/>
  <c r="T128"/>
  <c r="U156"/>
  <c r="U146"/>
  <c r="U145"/>
  <c r="U135"/>
  <c r="U138"/>
  <c r="U139"/>
  <c r="U140"/>
  <c r="U134"/>
  <c r="U130"/>
  <c r="U129"/>
  <c r="U122"/>
  <c r="U123"/>
  <c r="W123" s="1"/>
  <c r="U121"/>
  <c r="U116"/>
  <c r="U112"/>
  <c r="U100"/>
  <c r="U99"/>
  <c r="U95"/>
  <c r="U91"/>
  <c r="U83"/>
  <c r="U78"/>
  <c r="U73"/>
  <c r="U69"/>
  <c r="U65"/>
  <c r="U58"/>
  <c r="U104"/>
  <c r="U48"/>
  <c r="U41"/>
  <c r="U43"/>
  <c r="U40"/>
  <c r="U35"/>
  <c r="U36"/>
  <c r="U34"/>
  <c r="U30"/>
  <c r="U25"/>
  <c r="W25" s="1"/>
  <c r="U16"/>
  <c r="W44" l="1"/>
  <c r="Z44" s="1"/>
  <c r="W108"/>
  <c r="Z108" s="1"/>
  <c r="W149"/>
  <c r="Z149" s="1"/>
  <c r="W20"/>
  <c r="W42"/>
  <c r="Z42" s="1"/>
  <c r="H8" i="4"/>
  <c r="T58" i="2"/>
  <c r="W58" s="1"/>
  <c r="Z58" s="1"/>
  <c r="T91"/>
  <c r="W91" s="1"/>
  <c r="Z91" s="1"/>
  <c r="Z146"/>
  <c r="T146"/>
  <c r="T145"/>
  <c r="W145" s="1"/>
  <c r="Z145" s="1"/>
  <c r="T104" l="1"/>
  <c r="W104" s="1"/>
  <c r="Z104" s="1"/>
  <c r="T48"/>
  <c r="Z48" s="1"/>
  <c r="T156" l="1"/>
  <c r="W156" s="1"/>
  <c r="T135"/>
  <c r="W135" s="1"/>
  <c r="Z135" s="1"/>
  <c r="T138"/>
  <c r="W138" s="1"/>
  <c r="Z138" s="1"/>
  <c r="T139"/>
  <c r="W139" s="1"/>
  <c r="Z139" s="1"/>
  <c r="T140"/>
  <c r="W140" s="1"/>
  <c r="Z140" s="1"/>
  <c r="T134"/>
  <c r="W134" s="1"/>
  <c r="Z134" s="1"/>
  <c r="T130"/>
  <c r="W130" s="1"/>
  <c r="T129"/>
  <c r="W129" s="1"/>
  <c r="T122"/>
  <c r="T121"/>
  <c r="W121" s="1"/>
  <c r="T117"/>
  <c r="W117" s="1"/>
  <c r="T116"/>
  <c r="W116" s="1"/>
  <c r="T112"/>
  <c r="W112" s="1"/>
  <c r="T100"/>
  <c r="W100" s="1"/>
  <c r="T99"/>
  <c r="W99" s="1"/>
  <c r="T95"/>
  <c r="W95" s="1"/>
  <c r="T83" l="1"/>
  <c r="W83" s="1"/>
  <c r="T78"/>
  <c r="Z78" s="1"/>
  <c r="T73"/>
  <c r="W73" s="1"/>
  <c r="Z73" s="1"/>
  <c r="W69"/>
  <c r="T65"/>
  <c r="W65" s="1"/>
  <c r="Z65" s="1"/>
  <c r="T41"/>
  <c r="W41" s="1"/>
  <c r="Z41" s="1"/>
  <c r="T43"/>
  <c r="W43" s="1"/>
  <c r="Z43" s="1"/>
  <c r="T40"/>
  <c r="W40" s="1"/>
  <c r="Z40" s="1"/>
  <c r="T35"/>
  <c r="W35" s="1"/>
  <c r="Z35" s="1"/>
  <c r="T36"/>
  <c r="W36" s="1"/>
  <c r="Z36" s="1"/>
  <c r="T34"/>
  <c r="W34" s="1"/>
  <c r="Z34" s="1"/>
  <c r="T30"/>
  <c r="W30" s="1"/>
  <c r="Z30" s="1"/>
  <c r="T16"/>
  <c r="W16" s="1"/>
  <c r="T12"/>
  <c r="T11"/>
  <c r="Z100"/>
  <c r="Z99"/>
  <c r="Z117"/>
  <c r="Z116"/>
  <c r="Z122"/>
  <c r="Z123"/>
  <c r="Z121"/>
  <c r="Z130"/>
  <c r="Z129"/>
  <c r="Z167"/>
  <c r="S163"/>
  <c r="S164"/>
  <c r="S165"/>
  <c r="S166"/>
  <c r="S167"/>
  <c r="S168"/>
  <c r="S169"/>
  <c r="S170"/>
  <c r="S162"/>
  <c r="Z69" l="1"/>
  <c r="T162"/>
  <c r="U162"/>
  <c r="T167"/>
  <c r="U167"/>
  <c r="T166"/>
  <c r="U166"/>
  <c r="T163"/>
  <c r="U163"/>
  <c r="T169"/>
  <c r="U169"/>
  <c r="T164"/>
  <c r="U164"/>
  <c r="T170"/>
  <c r="U170"/>
  <c r="T168"/>
  <c r="U168"/>
  <c r="T165"/>
  <c r="U165"/>
  <c r="W168" l="1"/>
  <c r="Z168" s="1"/>
  <c r="W166"/>
  <c r="Z166" s="1"/>
  <c r="W162"/>
  <c r="Z162" s="1"/>
  <c r="W165"/>
  <c r="Z165" s="1"/>
  <c r="W170"/>
  <c r="Z170" s="1"/>
  <c r="W164"/>
  <c r="Z164" s="1"/>
  <c r="W169"/>
  <c r="Z169" s="1"/>
  <c r="W163"/>
  <c r="Z163" s="1"/>
</calcChain>
</file>

<file path=xl/sharedStrings.xml><?xml version="1.0" encoding="utf-8"?>
<sst xmlns="http://schemas.openxmlformats.org/spreadsheetml/2006/main" count="416" uniqueCount="146">
  <si>
    <t>STAT DE  FUNCTII</t>
  </si>
  <si>
    <t>PRIMARIA BUZIAS</t>
  </si>
  <si>
    <t xml:space="preserve">          </t>
  </si>
  <si>
    <t>Functia publica</t>
  </si>
  <si>
    <t>Functia contractuala</t>
  </si>
  <si>
    <t>Nr.Crt.</t>
  </si>
  <si>
    <t>Structura</t>
  </si>
  <si>
    <t>Numele, prenumele / vacant , temporar vacant , dupa caz</t>
  </si>
  <si>
    <t>Functia de demnitate publica</t>
  </si>
  <si>
    <t>de conducere</t>
  </si>
  <si>
    <t>de executie</t>
  </si>
  <si>
    <t>Clasa</t>
  </si>
  <si>
    <t>Grad profesional</t>
  </si>
  <si>
    <t>Nivelul studiilor</t>
  </si>
  <si>
    <t xml:space="preserve">de conducere </t>
  </si>
  <si>
    <t>Trepta profesionala / grad</t>
  </si>
  <si>
    <t>Demnitari</t>
  </si>
  <si>
    <t>primar</t>
  </si>
  <si>
    <t>S</t>
  </si>
  <si>
    <t>viceprimar</t>
  </si>
  <si>
    <t>Cabinet Primar</t>
  </si>
  <si>
    <t>Consilier de specialitate</t>
  </si>
  <si>
    <t>/ I A</t>
  </si>
  <si>
    <t>Sef serviciu</t>
  </si>
  <si>
    <t>Inspector</t>
  </si>
  <si>
    <t>I</t>
  </si>
  <si>
    <t>Superior</t>
  </si>
  <si>
    <t>Principal</t>
  </si>
  <si>
    <t>Compartiment   Impozite si Taxe,    Executare silita  si   Casierie</t>
  </si>
  <si>
    <t>/ II</t>
  </si>
  <si>
    <t xml:space="preserve">Deguille Ramona Bianca </t>
  </si>
  <si>
    <t xml:space="preserve">Compartiment  Strategii  si Implementare Proiecte </t>
  </si>
  <si>
    <t>Compartiment  Protectia Mediului</t>
  </si>
  <si>
    <t xml:space="preserve">Superior </t>
  </si>
  <si>
    <t>Sofer</t>
  </si>
  <si>
    <t>M</t>
  </si>
  <si>
    <t>Inspector  de specialitate</t>
  </si>
  <si>
    <t>Casier</t>
  </si>
  <si>
    <t>SERVICIUL COORDONARE-URMARIRE INVESTITII, URBANISM  SI  AMENAJAREA TERITORIULUI , CADASTRU ,</t>
  </si>
  <si>
    <t>ARHITECT SEF</t>
  </si>
  <si>
    <t xml:space="preserve">Arhitect sef </t>
  </si>
  <si>
    <t>Compartiment  Coordonare-Urmarire Investitii, Urbanism si Amenajarea Teritoriului</t>
  </si>
  <si>
    <t>Compartiment Cadastru , Fond Funciar</t>
  </si>
  <si>
    <t>Referent</t>
  </si>
  <si>
    <t>III</t>
  </si>
  <si>
    <t>SERVICIUL ADMINISTRATIE PUBLICA LOCALA</t>
  </si>
  <si>
    <t>Consilier juridic</t>
  </si>
  <si>
    <t>Compartiment Registrul Agricol</t>
  </si>
  <si>
    <t>Inspector de specialitate</t>
  </si>
  <si>
    <t>M/G</t>
  </si>
  <si>
    <t xml:space="preserve">SERVICIUL  PUBLIC COMUNITAR LOCAL DE EVIDENTA A  PERSOANELOR </t>
  </si>
  <si>
    <t>IA</t>
  </si>
  <si>
    <t xml:space="preserve">Politist Local </t>
  </si>
  <si>
    <t>Guard</t>
  </si>
  <si>
    <t>Magaziner</t>
  </si>
  <si>
    <t>Bibliotecar</t>
  </si>
  <si>
    <t>/I A</t>
  </si>
  <si>
    <t>SECTOR</t>
  </si>
  <si>
    <t>sef serviciu</t>
  </si>
  <si>
    <t>Serviciul Public de Sere , Zone Verzi si Amenajare Peisagistica</t>
  </si>
  <si>
    <t>administrator</t>
  </si>
  <si>
    <t>muncitor calificat</t>
  </si>
  <si>
    <t>Dragila-Bosnea Marinela</t>
  </si>
  <si>
    <t>IV</t>
  </si>
  <si>
    <t>Echipa   Intretinere in constructii , reparatii si lucrari publice</t>
  </si>
  <si>
    <t>inspector de specialitate</t>
  </si>
  <si>
    <t>Neag Ovidiu</t>
  </si>
  <si>
    <t>sofer</t>
  </si>
  <si>
    <t>Buta Sorina  Mariana</t>
  </si>
  <si>
    <t>Consilier achizitii publice</t>
  </si>
  <si>
    <t>Gradatie vechime FP</t>
  </si>
  <si>
    <t>Gradatie vechime PC</t>
  </si>
  <si>
    <t>Dunca Maria</t>
  </si>
  <si>
    <t>Secretar general al U.A.T.</t>
  </si>
  <si>
    <t>Secretar general al U.A.T</t>
  </si>
  <si>
    <t>Functia / Numar de posturi</t>
  </si>
  <si>
    <t>Ocupate</t>
  </si>
  <si>
    <t xml:space="preserve">Vacante </t>
  </si>
  <si>
    <t>Total</t>
  </si>
  <si>
    <t>Nr. total de demnitari</t>
  </si>
  <si>
    <t>Nr. total de inalti functionari publici</t>
  </si>
  <si>
    <t>Nr. total de functii publice de conducere</t>
  </si>
  <si>
    <t>Nr. total de functii publice de executie</t>
  </si>
  <si>
    <t>functia detinuta si</t>
  </si>
  <si>
    <t>PRIMAR</t>
  </si>
  <si>
    <t>Nr. total de functii contractuale de conducere  ** )</t>
  </si>
  <si>
    <t>Nr. total de functii contractuale de executie</t>
  </si>
  <si>
    <t xml:space="preserve">conducatorului  autoritatii/institutiei </t>
  </si>
  <si>
    <t>Nr. total de posturi personal contractual (asistenti ai persoanelor cu handicap)</t>
  </si>
  <si>
    <t>II</t>
  </si>
  <si>
    <t>Numele si prenumele</t>
  </si>
  <si>
    <t xml:space="preserve">    MUNTEANU  SORIN</t>
  </si>
  <si>
    <t>semnatura  si stampila                    (in original)</t>
  </si>
  <si>
    <t xml:space="preserve">           publice solicitante</t>
  </si>
  <si>
    <t>Nr. total de posturi din cadrul  institutiei</t>
  </si>
  <si>
    <t>Compartiment  Administrare si Evidenta Patrimoniu</t>
  </si>
  <si>
    <t>Isfanut Aurel Ioan</t>
  </si>
  <si>
    <t>Administrator Public</t>
  </si>
  <si>
    <t>Compartiment   Management si Informare Turistica si Mobilitate Urbana si Autorizare Transport Local</t>
  </si>
  <si>
    <t xml:space="preserve">Coeficientul conf. grilei </t>
  </si>
  <si>
    <t xml:space="preserve"> /I</t>
  </si>
  <si>
    <t>/I</t>
  </si>
  <si>
    <t>/IA</t>
  </si>
  <si>
    <t>CFP 10 %</t>
  </si>
  <si>
    <t>Salariul minim pe economie 2022</t>
  </si>
  <si>
    <t>CFP 10%</t>
  </si>
  <si>
    <t>Salariul minim pe economie 2021</t>
  </si>
  <si>
    <t>/II</t>
  </si>
  <si>
    <t>Conf.OUG 115/2023 maj. 5%</t>
  </si>
  <si>
    <t>Stoinescu Sorina Carmen</t>
  </si>
  <si>
    <t>ANEXA</t>
  </si>
  <si>
    <t>COMPARTIMENT PUBLIC  DE POLITIE  LOCALA</t>
  </si>
  <si>
    <t>Compartiment  Eficienta energetica iluminat public</t>
  </si>
  <si>
    <t>Conf.OUG 53/2024 Art. II                 maj. 10%</t>
  </si>
  <si>
    <t>Salariu  de incadrare Decembrie  2023</t>
  </si>
  <si>
    <t xml:space="preserve">Temporar Vacante </t>
  </si>
  <si>
    <t>/ I</t>
  </si>
  <si>
    <t>Compartiment Juridic , Administratie - Secretariat si Relatii  Publice</t>
  </si>
  <si>
    <t>Obs.</t>
  </si>
  <si>
    <t>Nr. total de posturi din cadrul S.P.C.L.E.P</t>
  </si>
  <si>
    <t>Proiecte 40%</t>
  </si>
  <si>
    <t>Total Salariu Brut  IANUARIE  2026</t>
  </si>
  <si>
    <t>Indemnizatia de Hrana 2026</t>
  </si>
  <si>
    <t xml:space="preserve"> Total Salariul IANUARIE 2026</t>
  </si>
  <si>
    <t>Vouchere de vacanta 2026</t>
  </si>
  <si>
    <t xml:space="preserve">INDEMNIZATIE HRANA </t>
  </si>
  <si>
    <t xml:space="preserve">SALAR INCADRARE </t>
  </si>
  <si>
    <t xml:space="preserve"> SALAR BRUT</t>
  </si>
  <si>
    <t>TOTAL/ LUNA</t>
  </si>
  <si>
    <t xml:space="preserve"> FOND FUNCIAR  , MEDIU SI STRATEGII SI IMPLEMENTARE PROIECTE</t>
  </si>
  <si>
    <t>COMPARTIMENT ASISTENTA SI PROTECTIE SOCIALA</t>
  </si>
  <si>
    <t>COMPARTIMENT TRANSPORT SCOLAR</t>
  </si>
  <si>
    <t>COMPARTIMENT PIATA PUBLICA LOCALA</t>
  </si>
  <si>
    <t>COMPARTIMENT ACHIZITII PUBLICE</t>
  </si>
  <si>
    <t xml:space="preserve">SERVICIUL BUGET, CONTABILITATE-FINANTE, SALARIZARE , IMPOZITE SI TAXE , EXECUTARE SILITA  SI CASIERIE </t>
  </si>
  <si>
    <t>Compartiment  Contabilitate - Finante , Salarizare</t>
  </si>
  <si>
    <t>iulie</t>
  </si>
  <si>
    <t>Asistent social</t>
  </si>
  <si>
    <t>OBS.</t>
  </si>
  <si>
    <t>Compartiment   Arhiva,  Protectie Civila , SSM  , PSI si ARHIVA</t>
  </si>
  <si>
    <t>Compartiment resurse umane</t>
  </si>
  <si>
    <t xml:space="preserve">Exceptat conform  art. III.alin 2 O.U.G 63/2010 </t>
  </si>
  <si>
    <t>Exceptat anexa O.U.G. 63/2010  pct2</t>
  </si>
  <si>
    <t>Exceptat conf. Anexa O.U.G. 63/2010 PCT.3</t>
  </si>
  <si>
    <t>Exceptat conf. Art.III alin.2 din O.U.G 63/2010</t>
  </si>
  <si>
    <t xml:space="preserve"> CASA  ORASENEASCA  DE CULTURA  SI  BIBLIOTECA ORASENEASCA</t>
  </si>
</sst>
</file>

<file path=xl/styles.xml><?xml version="1.0" encoding="utf-8"?>
<styleSheet xmlns="http://schemas.openxmlformats.org/spreadsheetml/2006/main">
  <fonts count="54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  <font>
      <sz val="14"/>
      <color rgb="FF0070C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name val="Calibri"/>
      <family val="2"/>
      <charset val="238"/>
      <scheme val="minor"/>
    </font>
    <font>
      <b/>
      <sz val="14"/>
      <color theme="4"/>
      <name val="Calibri"/>
      <family val="2"/>
      <charset val="238"/>
      <scheme val="minor"/>
    </font>
    <font>
      <sz val="14"/>
      <color theme="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8"/>
      <color rgb="FFFF0000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b/>
      <sz val="10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2"/>
      <color rgb="FF00B050"/>
      <name val="Times New Roman"/>
      <family val="1"/>
      <charset val="238"/>
    </font>
    <font>
      <b/>
      <sz val="8"/>
      <color rgb="FF00B050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</cellStyleXfs>
  <cellXfs count="33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7" fillId="0" borderId="0" xfId="0" applyFont="1"/>
    <xf numFmtId="0" fontId="10" fillId="0" borderId="0" xfId="0" applyFont="1" applyAlignment="1">
      <alignment wrapText="1"/>
    </xf>
    <xf numFmtId="0" fontId="1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0" xfId="0" applyFont="1"/>
    <xf numFmtId="0" fontId="14" fillId="0" borderId="0" xfId="0" applyFont="1"/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wrapText="1"/>
    </xf>
    <xf numFmtId="0" fontId="1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wrapText="1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22" fillId="0" borderId="0" xfId="0" applyFont="1"/>
    <xf numFmtId="0" fontId="23" fillId="0" borderId="0" xfId="0" applyFont="1" applyAlignment="1">
      <alignment wrapText="1"/>
    </xf>
    <xf numFmtId="0" fontId="23" fillId="0" borderId="0" xfId="0" applyFont="1"/>
    <xf numFmtId="0" fontId="23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/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wrapText="1"/>
    </xf>
    <xf numFmtId="0" fontId="21" fillId="0" borderId="1" xfId="0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1" fillId="2" borderId="1" xfId="0" applyFon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1" fontId="24" fillId="2" borderId="0" xfId="0" applyNumberFormat="1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wrapText="1"/>
    </xf>
    <xf numFmtId="0" fontId="2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8" fillId="0" borderId="0" xfId="0" applyFont="1" applyAlignment="1">
      <alignment horizontal="center"/>
    </xf>
    <xf numFmtId="0" fontId="29" fillId="0" borderId="1" xfId="0" applyFont="1" applyBorder="1" applyAlignment="1">
      <alignment horizontal="center" vertical="top"/>
    </xf>
    <xf numFmtId="0" fontId="29" fillId="0" borderId="1" xfId="0" applyFont="1" applyBorder="1" applyAlignment="1">
      <alignment horizontal="center" vertical="top" wrapText="1"/>
    </xf>
    <xf numFmtId="0" fontId="28" fillId="0" borderId="0" xfId="0" applyFont="1"/>
    <xf numFmtId="0" fontId="2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 vertical="top"/>
    </xf>
    <xf numFmtId="0" fontId="30" fillId="0" borderId="0" xfId="0" applyFont="1" applyAlignment="1">
      <alignment horizontal="center"/>
    </xf>
    <xf numFmtId="0" fontId="31" fillId="0" borderId="0" xfId="0" applyFont="1"/>
    <xf numFmtId="1" fontId="28" fillId="0" borderId="1" xfId="0" applyNumberFormat="1" applyFont="1" applyBorder="1" applyAlignment="1">
      <alignment horizontal="center"/>
    </xf>
    <xf numFmtId="0" fontId="28" fillId="0" borderId="0" xfId="0" applyFont="1" applyAlignment="1">
      <alignment vertical="top"/>
    </xf>
    <xf numFmtId="0" fontId="29" fillId="0" borderId="1" xfId="0" applyFont="1" applyBorder="1" applyAlignment="1">
      <alignment horizontal="center"/>
    </xf>
    <xf numFmtId="0" fontId="28" fillId="0" borderId="0" xfId="0" applyFont="1" applyAlignment="1">
      <alignment horizontal="right" vertical="top" wrapText="1"/>
    </xf>
    <xf numFmtId="0" fontId="30" fillId="0" borderId="0" xfId="0" applyFont="1" applyAlignment="1">
      <alignment vertical="top"/>
    </xf>
    <xf numFmtId="0" fontId="28" fillId="0" borderId="0" xfId="0" applyFont="1" applyAlignment="1">
      <alignment vertical="top" wrapText="1"/>
    </xf>
    <xf numFmtId="0" fontId="28" fillId="0" borderId="0" xfId="0" applyFont="1" applyAlignment="1">
      <alignment horizontal="left" vertical="top" wrapText="1"/>
    </xf>
    <xf numFmtId="0" fontId="2" fillId="2" borderId="1" xfId="0" applyFont="1" applyFill="1" applyBorder="1"/>
    <xf numFmtId="0" fontId="26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4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2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 vertical="center"/>
    </xf>
    <xf numFmtId="0" fontId="14" fillId="2" borderId="0" xfId="0" applyFont="1" applyFill="1"/>
    <xf numFmtId="0" fontId="7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13" fillId="2" borderId="0" xfId="0" applyFont="1" applyFill="1"/>
    <xf numFmtId="0" fontId="13" fillId="2" borderId="0" xfId="0" applyFont="1" applyFill="1" applyAlignment="1">
      <alignment wrapText="1"/>
    </xf>
    <xf numFmtId="0" fontId="13" fillId="2" borderId="0" xfId="0" applyFont="1" applyFill="1" applyAlignment="1">
      <alignment horizontal="center"/>
    </xf>
    <xf numFmtId="0" fontId="9" fillId="2" borderId="0" xfId="0" applyFont="1" applyFill="1"/>
    <xf numFmtId="0" fontId="11" fillId="2" borderId="0" xfId="0" applyFont="1" applyFill="1" applyAlignment="1">
      <alignment horizontal="center"/>
    </xf>
    <xf numFmtId="0" fontId="14" fillId="2" borderId="0" xfId="0" applyFont="1" applyFill="1" applyAlignment="1">
      <alignment wrapText="1"/>
    </xf>
    <xf numFmtId="0" fontId="21" fillId="2" borderId="0" xfId="0" applyFont="1" applyFill="1"/>
    <xf numFmtId="0" fontId="21" fillId="2" borderId="0" xfId="0" applyFont="1" applyFill="1" applyAlignment="1">
      <alignment horizontal="center"/>
    </xf>
    <xf numFmtId="0" fontId="21" fillId="2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/>
    </xf>
    <xf numFmtId="0" fontId="2" fillId="2" borderId="0" xfId="0" applyFont="1" applyFill="1"/>
    <xf numFmtId="0" fontId="21" fillId="2" borderId="0" xfId="0" applyFont="1" applyFill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/>
    <xf numFmtId="0" fontId="14" fillId="0" borderId="0" xfId="0" applyFont="1" applyAlignment="1">
      <alignment horizontal="center"/>
    </xf>
    <xf numFmtId="0" fontId="18" fillId="2" borderId="1" xfId="0" applyFont="1" applyFill="1" applyBorder="1" applyAlignment="1">
      <alignment horizontal="center" vertical="center" textRotation="90" wrapText="1"/>
    </xf>
    <xf numFmtId="0" fontId="0" fillId="2" borderId="0" xfId="0" applyFill="1" applyAlignment="1">
      <alignment vertical="center"/>
    </xf>
    <xf numFmtId="1" fontId="0" fillId="2" borderId="0" xfId="0" applyNumberFormat="1" applyFill="1" applyAlignment="1">
      <alignment vertical="center"/>
    </xf>
    <xf numFmtId="1" fontId="21" fillId="2" borderId="0" xfId="0" applyNumberFormat="1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10" fillId="2" borderId="0" xfId="0" applyFont="1" applyFill="1" applyAlignment="1">
      <alignment wrapText="1"/>
    </xf>
    <xf numFmtId="0" fontId="11" fillId="2" borderId="0" xfId="0" applyFont="1" applyFill="1" applyAlignment="1">
      <alignment wrapText="1"/>
    </xf>
    <xf numFmtId="0" fontId="10" fillId="2" borderId="0" xfId="0" applyFont="1" applyFill="1" applyAlignment="1">
      <alignment vertical="center" wrapText="1"/>
    </xf>
    <xf numFmtId="0" fontId="0" fillId="2" borderId="0" xfId="0" applyFill="1" applyAlignment="1">
      <alignment wrapText="1"/>
    </xf>
    <xf numFmtId="0" fontId="24" fillId="0" borderId="5" xfId="0" applyFont="1" applyBorder="1"/>
    <xf numFmtId="0" fontId="36" fillId="0" borderId="0" xfId="0" applyFont="1"/>
    <xf numFmtId="0" fontId="37" fillId="0" borderId="0" xfId="0" applyFont="1"/>
    <xf numFmtId="0" fontId="18" fillId="2" borderId="0" xfId="0" applyFont="1" applyFill="1" applyAlignment="1">
      <alignment horizontal="center" textRotation="90" wrapText="1"/>
    </xf>
    <xf numFmtId="0" fontId="18" fillId="2" borderId="0" xfId="0" applyFont="1" applyFill="1" applyAlignment="1">
      <alignment vertical="center" wrapText="1"/>
    </xf>
    <xf numFmtId="1" fontId="2" fillId="2" borderId="0" xfId="0" applyNumberFormat="1" applyFon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/>
    </xf>
    <xf numFmtId="0" fontId="0" fillId="2" borderId="0" xfId="0" applyFill="1" applyAlignment="1">
      <alignment horizontal="left" wrapText="1"/>
    </xf>
    <xf numFmtId="1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/>
    </xf>
    <xf numFmtId="1" fontId="2" fillId="2" borderId="0" xfId="0" applyNumberFormat="1" applyFont="1" applyFill="1" applyAlignment="1">
      <alignment vertical="center"/>
    </xf>
    <xf numFmtId="2" fontId="21" fillId="2" borderId="1" xfId="0" applyNumberFormat="1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0" fontId="36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/>
    </xf>
    <xf numFmtId="1" fontId="21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vertical="center" textRotation="89" wrapText="1"/>
    </xf>
    <xf numFmtId="0" fontId="34" fillId="0" borderId="1" xfId="0" applyFont="1" applyBorder="1" applyAlignment="1">
      <alignment vertical="center" wrapText="1"/>
    </xf>
    <xf numFmtId="0" fontId="34" fillId="0" borderId="1" xfId="0" applyFont="1" applyBorder="1" applyAlignment="1">
      <alignment vertical="center" textRotation="90" wrapText="1"/>
    </xf>
    <xf numFmtId="0" fontId="34" fillId="0" borderId="1" xfId="0" applyFont="1" applyBorder="1" applyAlignment="1">
      <alignment horizontal="center" vertical="center" textRotation="90" wrapText="1"/>
    </xf>
    <xf numFmtId="0" fontId="38" fillId="0" borderId="1" xfId="0" applyFont="1" applyBorder="1" applyAlignment="1">
      <alignment horizontal="center" vertical="center" textRotation="90" wrapText="1"/>
    </xf>
    <xf numFmtId="0" fontId="38" fillId="2" borderId="1" xfId="0" applyFont="1" applyFill="1" applyBorder="1" applyAlignment="1">
      <alignment horizontal="center" vertical="center" textRotation="90" wrapText="1"/>
    </xf>
    <xf numFmtId="0" fontId="34" fillId="2" borderId="1" xfId="0" applyFont="1" applyFill="1" applyBorder="1" applyAlignment="1">
      <alignment horizontal="center" vertical="center" textRotation="90" wrapText="1"/>
    </xf>
    <xf numFmtId="0" fontId="38" fillId="0" borderId="1" xfId="0" applyFont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/>
    </xf>
    <xf numFmtId="0" fontId="34" fillId="2" borderId="5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9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28" fillId="0" borderId="0" xfId="0" applyFont="1" applyAlignment="1">
      <alignment vertical="center"/>
    </xf>
    <xf numFmtId="0" fontId="21" fillId="2" borderId="2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38" fillId="2" borderId="6" xfId="0" applyFont="1" applyFill="1" applyBorder="1" applyAlignment="1">
      <alignment horizontal="center" vertical="center" textRotation="90" wrapText="1"/>
    </xf>
    <xf numFmtId="0" fontId="3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" fontId="40" fillId="2" borderId="1" xfId="0" applyNumberFormat="1" applyFont="1" applyFill="1" applyBorder="1" applyAlignment="1">
      <alignment horizontal="center" vertical="center" textRotation="90" wrapText="1"/>
    </xf>
    <xf numFmtId="1" fontId="40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41" fillId="2" borderId="0" xfId="0" applyNumberFormat="1" applyFont="1" applyFill="1" applyAlignment="1">
      <alignment horizontal="center" vertical="center"/>
    </xf>
    <xf numFmtId="1" fontId="42" fillId="2" borderId="0" xfId="0" applyNumberFormat="1" applyFont="1" applyFill="1" applyAlignment="1">
      <alignment horizontal="center" vertical="center"/>
    </xf>
    <xf numFmtId="1" fontId="43" fillId="2" borderId="0" xfId="0" applyNumberFormat="1" applyFont="1" applyFill="1" applyAlignment="1">
      <alignment horizontal="center" vertical="center"/>
    </xf>
    <xf numFmtId="1" fontId="45" fillId="2" borderId="1" xfId="0" applyNumberFormat="1" applyFont="1" applyFill="1" applyBorder="1" applyAlignment="1">
      <alignment horizontal="center" vertical="center"/>
    </xf>
    <xf numFmtId="1" fontId="4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4" fillId="2" borderId="0" xfId="0" applyFont="1" applyFill="1" applyAlignment="1">
      <alignment vertical="center"/>
    </xf>
    <xf numFmtId="1" fontId="45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6" fillId="2" borderId="0" xfId="0" applyFont="1" applyFill="1" applyAlignment="1">
      <alignment vertical="center" wrapText="1"/>
    </xf>
    <xf numFmtId="0" fontId="46" fillId="2" borderId="0" xfId="0" applyFont="1" applyFill="1"/>
    <xf numFmtId="1" fontId="47" fillId="2" borderId="1" xfId="0" applyNumberFormat="1" applyFont="1" applyFill="1" applyBorder="1" applyAlignment="1">
      <alignment horizontal="center" vertical="center" textRotation="90" wrapText="1"/>
    </xf>
    <xf numFmtId="1" fontId="47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48" fillId="2" borderId="0" xfId="0" applyNumberFormat="1" applyFont="1" applyFill="1" applyAlignment="1">
      <alignment horizontal="center" vertical="center"/>
    </xf>
    <xf numFmtId="1" fontId="49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 wrapText="1"/>
    </xf>
    <xf numFmtId="1" fontId="6" fillId="2" borderId="0" xfId="0" applyNumberFormat="1" applyFont="1" applyFill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50" fillId="2" borderId="0" xfId="0" applyNumberFormat="1" applyFont="1" applyFill="1" applyAlignment="1">
      <alignment horizontal="center" vertical="center"/>
    </xf>
    <xf numFmtId="0" fontId="0" fillId="2" borderId="3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1" fontId="45" fillId="2" borderId="0" xfId="0" applyNumberFormat="1" applyFont="1" applyFill="1" applyAlignment="1">
      <alignment horizontal="center" vertical="center" wrapText="1"/>
    </xf>
    <xf numFmtId="1" fontId="45" fillId="2" borderId="1" xfId="0" applyNumberFormat="1" applyFont="1" applyFill="1" applyBorder="1" applyAlignment="1">
      <alignment horizontal="center" vertical="center" wrapText="1"/>
    </xf>
    <xf numFmtId="1" fontId="44" fillId="2" borderId="1" xfId="0" applyNumberFormat="1" applyFont="1" applyFill="1" applyBorder="1" applyAlignment="1">
      <alignment horizontal="center" vertical="center" textRotation="90" wrapText="1"/>
    </xf>
    <xf numFmtId="1" fontId="44" fillId="2" borderId="1" xfId="0" applyNumberFormat="1" applyFont="1" applyFill="1" applyBorder="1" applyAlignment="1">
      <alignment horizontal="center" vertical="center" wrapText="1"/>
    </xf>
    <xf numFmtId="1" fontId="45" fillId="2" borderId="7" xfId="0" applyNumberFormat="1" applyFont="1" applyFill="1" applyBorder="1" applyAlignment="1">
      <alignment horizontal="center" vertical="center" wrapText="1"/>
    </xf>
    <xf numFmtId="1" fontId="45" fillId="2" borderId="0" xfId="0" applyNumberFormat="1" applyFont="1" applyFill="1" applyAlignment="1">
      <alignment horizontal="center" vertical="center"/>
    </xf>
    <xf numFmtId="1" fontId="0" fillId="2" borderId="0" xfId="0" applyNumberFormat="1" applyFill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1" fontId="38" fillId="2" borderId="1" xfId="0" applyNumberFormat="1" applyFont="1" applyFill="1" applyBorder="1" applyAlignment="1">
      <alignment horizontal="center" vertical="center" textRotation="90" wrapText="1"/>
    </xf>
    <xf numFmtId="1" fontId="34" fillId="2" borderId="1" xfId="0" applyNumberFormat="1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vertical="center" wrapText="1"/>
    </xf>
    <xf numFmtId="1" fontId="0" fillId="0" borderId="0" xfId="0" applyNumberFormat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1" fontId="28" fillId="0" borderId="0" xfId="0" applyNumberFormat="1" applyFont="1" applyAlignment="1">
      <alignment horizont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wrapText="1"/>
    </xf>
    <xf numFmtId="0" fontId="51" fillId="0" borderId="0" xfId="0" applyFont="1" applyAlignment="1">
      <alignment horizontal="center"/>
    </xf>
    <xf numFmtId="0" fontId="51" fillId="0" borderId="0" xfId="0" applyFont="1"/>
    <xf numFmtId="0" fontId="51" fillId="0" borderId="0" xfId="0" applyFont="1" applyAlignment="1">
      <alignment wrapText="1"/>
    </xf>
    <xf numFmtId="0" fontId="52" fillId="2" borderId="4" xfId="0" applyFont="1" applyFill="1" applyBorder="1" applyAlignment="1">
      <alignment horizontal="center" vertical="center" textRotation="90" wrapText="1"/>
    </xf>
    <xf numFmtId="1" fontId="21" fillId="2" borderId="0" xfId="0" applyNumberFormat="1" applyFont="1" applyFill="1" applyAlignment="1">
      <alignment horizontal="center" vertical="center" wrapText="1"/>
    </xf>
    <xf numFmtId="1" fontId="21" fillId="2" borderId="2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 wrapText="1"/>
    </xf>
    <xf numFmtId="1" fontId="21" fillId="2" borderId="7" xfId="0" applyNumberFormat="1" applyFont="1" applyFill="1" applyBorder="1" applyAlignment="1">
      <alignment horizontal="center" vertical="center" wrapText="1"/>
    </xf>
    <xf numFmtId="1" fontId="21" fillId="2" borderId="1" xfId="0" applyNumberFormat="1" applyFont="1" applyFill="1" applyBorder="1" applyAlignment="1">
      <alignment horizontal="center" vertical="center" wrapText="1"/>
    </xf>
    <xf numFmtId="1" fontId="21" fillId="0" borderId="0" xfId="0" applyNumberFormat="1" applyFont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4" fillId="0" borderId="0" xfId="0" applyFont="1"/>
    <xf numFmtId="0" fontId="26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5" fillId="2" borderId="1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9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horizontal="center" vertical="center" wrapText="1"/>
    </xf>
    <xf numFmtId="0" fontId="35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1" fontId="5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left" vertical="center" wrapText="1"/>
    </xf>
    <xf numFmtId="0" fontId="30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wrapText="1"/>
    </xf>
  </cellXfs>
  <cellStyles count="5">
    <cellStyle name="Normal" xfId="0" builtinId="0"/>
    <cellStyle name="Normal 2" xfId="1"/>
    <cellStyle name="Normal 2 2" xfId="2"/>
    <cellStyle name="Normal 2 3" xfId="4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aie1">
    <pageSetUpPr fitToPage="1"/>
  </sheetPr>
  <dimension ref="A1:AF193"/>
  <sheetViews>
    <sheetView tabSelected="1" topLeftCell="A170" zoomScaleNormal="100" workbookViewId="0">
      <selection activeCell="D140" sqref="D140"/>
    </sheetView>
  </sheetViews>
  <sheetFormatPr defaultRowHeight="15"/>
  <cols>
    <col min="1" max="1" width="4.28515625" style="95" customWidth="1"/>
    <col min="2" max="2" width="4.42578125" customWidth="1"/>
    <col min="3" max="3" width="16.7109375" style="87" customWidth="1"/>
    <col min="4" max="4" width="10.85546875" customWidth="1"/>
    <col min="6" max="6" width="9.140625" customWidth="1"/>
    <col min="7" max="7" width="4.42578125" customWidth="1"/>
    <col min="8" max="8" width="8.140625" style="4" customWidth="1"/>
    <col min="9" max="9" width="5" customWidth="1"/>
    <col min="10" max="10" width="11" customWidth="1"/>
    <col min="11" max="11" width="13" customWidth="1"/>
    <col min="12" max="12" width="7.140625" customWidth="1"/>
    <col min="13" max="13" width="3.28515625" customWidth="1"/>
    <col min="14" max="14" width="5.42578125" hidden="1" customWidth="1"/>
    <col min="15" max="15" width="6.140625" style="59" hidden="1" customWidth="1"/>
    <col min="16" max="18" width="9.140625" style="106" hidden="1" customWidth="1"/>
    <col min="19" max="19" width="9.42578125" style="105" hidden="1" customWidth="1"/>
    <col min="20" max="20" width="13" style="243" hidden="1" customWidth="1"/>
    <col min="21" max="21" width="11.28515625" style="268" hidden="1" customWidth="1"/>
    <col min="22" max="22" width="8" style="171" hidden="1" customWidth="1"/>
    <col min="23" max="23" width="9.140625" style="284" hidden="1" customWidth="1"/>
    <col min="24" max="24" width="9.140625" style="87" hidden="1" customWidth="1"/>
    <col min="25" max="25" width="9.140625" style="26" hidden="1" customWidth="1"/>
    <col min="26" max="26" width="9.140625" style="256" hidden="1" customWidth="1"/>
    <col min="27" max="27" width="9.140625" style="301" hidden="1" customWidth="1"/>
    <col min="28" max="28" width="22.140625" style="13" customWidth="1"/>
    <col min="29" max="30" width="9.140625" style="13" customWidth="1"/>
    <col min="31" max="31" width="17.7109375" style="111" customWidth="1"/>
    <col min="32" max="32" width="24.28515625" customWidth="1"/>
  </cols>
  <sheetData>
    <row r="1" spans="1:32">
      <c r="A1" s="50"/>
      <c r="C1" s="52"/>
      <c r="F1" s="3"/>
      <c r="G1" s="4"/>
      <c r="I1" s="4"/>
      <c r="J1" s="4"/>
      <c r="K1" s="7"/>
      <c r="M1" s="4"/>
      <c r="N1" s="26"/>
      <c r="O1" s="100"/>
      <c r="P1" s="161"/>
      <c r="Q1" s="161"/>
      <c r="R1" s="161"/>
      <c r="S1" s="167"/>
      <c r="T1" s="242"/>
      <c r="U1" s="267"/>
      <c r="V1" s="165"/>
      <c r="W1" s="279"/>
      <c r="X1" s="165"/>
      <c r="Y1" s="167"/>
      <c r="Z1" s="273"/>
      <c r="AA1" s="296"/>
      <c r="AB1" s="52"/>
      <c r="AC1" s="165"/>
      <c r="AD1" s="165"/>
      <c r="AE1" s="165"/>
      <c r="AF1" s="165"/>
    </row>
    <row r="2" spans="1:32" ht="23.25" customHeight="1">
      <c r="A2" s="50"/>
      <c r="C2" s="52"/>
      <c r="D2" s="47" t="s">
        <v>0</v>
      </c>
      <c r="E2" s="47"/>
      <c r="F2" s="48"/>
      <c r="G2" s="4"/>
      <c r="I2" s="4"/>
      <c r="J2" s="4"/>
      <c r="K2" s="7"/>
      <c r="M2" s="4"/>
      <c r="N2" s="303"/>
      <c r="O2" s="304"/>
      <c r="P2" s="161"/>
      <c r="Q2" s="161"/>
      <c r="R2" s="161"/>
      <c r="S2" s="167"/>
      <c r="T2" s="242"/>
      <c r="U2" s="267"/>
      <c r="V2" s="165"/>
      <c r="W2" s="279"/>
      <c r="X2" s="165"/>
      <c r="Y2" s="167"/>
      <c r="Z2" s="273"/>
      <c r="AA2" s="296"/>
      <c r="AB2" s="52"/>
      <c r="AC2" s="165"/>
      <c r="AD2" s="165"/>
      <c r="AE2" s="165"/>
      <c r="AF2" s="165"/>
    </row>
    <row r="3" spans="1:32" ht="24.75" customHeight="1">
      <c r="A3" s="50"/>
      <c r="C3" s="52"/>
      <c r="D3" s="47"/>
      <c r="E3" s="47"/>
      <c r="F3" s="48"/>
      <c r="G3" s="53" t="s">
        <v>1</v>
      </c>
      <c r="H3" s="53"/>
      <c r="I3" s="4"/>
      <c r="J3" s="4"/>
      <c r="K3" s="7"/>
      <c r="M3" s="4"/>
      <c r="P3" s="161"/>
      <c r="Q3" s="161"/>
      <c r="R3" s="161"/>
      <c r="S3" s="167"/>
      <c r="T3" s="242"/>
      <c r="U3" s="267"/>
      <c r="V3" s="165"/>
      <c r="W3" s="279"/>
      <c r="X3" s="165"/>
      <c r="Y3" s="167"/>
      <c r="Z3" s="273"/>
      <c r="AA3" s="296"/>
      <c r="AB3" s="52"/>
      <c r="AC3" s="165"/>
      <c r="AD3" s="165"/>
      <c r="AE3" s="165"/>
      <c r="AF3" s="165"/>
    </row>
    <row r="4" spans="1:32" ht="23.25">
      <c r="A4" s="50"/>
      <c r="C4" s="52"/>
      <c r="F4" s="3"/>
      <c r="G4" s="4" t="s">
        <v>2</v>
      </c>
      <c r="I4" s="4"/>
      <c r="J4" s="49">
        <v>2026</v>
      </c>
      <c r="K4" s="7"/>
      <c r="L4" s="50" t="s">
        <v>136</v>
      </c>
      <c r="M4" s="4"/>
      <c r="V4" s="165"/>
      <c r="W4" s="279"/>
      <c r="X4" s="165"/>
      <c r="Y4" s="167"/>
      <c r="Z4" s="273"/>
      <c r="AA4" s="296"/>
      <c r="AB4" s="165"/>
      <c r="AC4" s="165"/>
    </row>
    <row r="5" spans="1:32" ht="12" customHeight="1">
      <c r="A5" s="8"/>
      <c r="B5" s="131"/>
      <c r="C5" s="220"/>
      <c r="D5" s="131"/>
      <c r="E5" s="131" t="s">
        <v>3</v>
      </c>
      <c r="F5" s="132"/>
      <c r="G5" s="133"/>
      <c r="H5" s="133"/>
      <c r="I5" s="133"/>
      <c r="J5" s="133" t="s">
        <v>4</v>
      </c>
      <c r="K5" s="134"/>
      <c r="L5" s="8"/>
      <c r="M5" s="133"/>
      <c r="N5" s="8"/>
      <c r="O5" s="94"/>
      <c r="P5" s="72"/>
      <c r="Q5" s="194"/>
      <c r="R5" s="194"/>
      <c r="S5" s="194"/>
      <c r="T5" s="244"/>
      <c r="U5" s="269"/>
      <c r="V5" s="201"/>
      <c r="W5" s="280"/>
      <c r="X5" s="70"/>
      <c r="Y5" s="237"/>
      <c r="Z5" s="274"/>
      <c r="AA5" s="297"/>
      <c r="AB5" s="234"/>
      <c r="AC5" s="165"/>
      <c r="AD5" s="142"/>
      <c r="AE5" s="178"/>
    </row>
    <row r="6" spans="1:32" ht="54.75" customHeight="1">
      <c r="A6" s="209" t="s">
        <v>5</v>
      </c>
      <c r="B6" s="210" t="s">
        <v>6</v>
      </c>
      <c r="C6" s="211" t="s">
        <v>7</v>
      </c>
      <c r="D6" s="212" t="s">
        <v>8</v>
      </c>
      <c r="E6" s="212" t="s">
        <v>9</v>
      </c>
      <c r="F6" s="212" t="s">
        <v>10</v>
      </c>
      <c r="G6" s="213" t="s">
        <v>11</v>
      </c>
      <c r="H6" s="213" t="s">
        <v>12</v>
      </c>
      <c r="I6" s="213" t="s">
        <v>13</v>
      </c>
      <c r="J6" s="213" t="s">
        <v>14</v>
      </c>
      <c r="K6" s="213" t="s">
        <v>10</v>
      </c>
      <c r="L6" s="213" t="s">
        <v>15</v>
      </c>
      <c r="M6" s="213" t="s">
        <v>13</v>
      </c>
      <c r="N6" s="213" t="s">
        <v>70</v>
      </c>
      <c r="O6" s="214" t="s">
        <v>71</v>
      </c>
      <c r="P6" s="215" t="s">
        <v>99</v>
      </c>
      <c r="Q6" s="215" t="s">
        <v>106</v>
      </c>
      <c r="R6" s="215" t="s">
        <v>104</v>
      </c>
      <c r="S6" s="215" t="s">
        <v>114</v>
      </c>
      <c r="T6" s="245" t="s">
        <v>108</v>
      </c>
      <c r="U6" s="260" t="s">
        <v>113</v>
      </c>
      <c r="V6" s="215" t="s">
        <v>120</v>
      </c>
      <c r="W6" s="281" t="s">
        <v>123</v>
      </c>
      <c r="X6" s="216" t="s">
        <v>103</v>
      </c>
      <c r="Y6" s="238" t="s">
        <v>122</v>
      </c>
      <c r="Z6" s="275" t="s">
        <v>121</v>
      </c>
      <c r="AA6" s="295" t="s">
        <v>124</v>
      </c>
      <c r="AB6" s="77" t="s">
        <v>138</v>
      </c>
      <c r="AC6" s="165"/>
      <c r="AD6" s="182"/>
      <c r="AE6" s="183"/>
    </row>
    <row r="7" spans="1:32" ht="15.75">
      <c r="A7" s="135">
        <v>0</v>
      </c>
      <c r="B7" s="135">
        <v>1</v>
      </c>
      <c r="C7" s="135">
        <v>2</v>
      </c>
      <c r="D7" s="135">
        <v>3</v>
      </c>
      <c r="E7" s="135">
        <v>4</v>
      </c>
      <c r="F7" s="209">
        <v>5</v>
      </c>
      <c r="G7" s="135">
        <v>6</v>
      </c>
      <c r="H7" s="135">
        <v>7</v>
      </c>
      <c r="I7" s="135">
        <v>8</v>
      </c>
      <c r="J7" s="209">
        <v>9</v>
      </c>
      <c r="K7" s="135">
        <v>10</v>
      </c>
      <c r="L7" s="135">
        <v>11</v>
      </c>
      <c r="M7" s="135">
        <v>12</v>
      </c>
      <c r="N7" s="135">
        <v>13</v>
      </c>
      <c r="O7" s="217">
        <v>14</v>
      </c>
      <c r="P7" s="218">
        <v>15</v>
      </c>
      <c r="Q7" s="218">
        <v>16</v>
      </c>
      <c r="R7" s="218">
        <v>17</v>
      </c>
      <c r="S7" s="139">
        <v>18</v>
      </c>
      <c r="T7" s="246">
        <v>19</v>
      </c>
      <c r="U7" s="261">
        <v>20</v>
      </c>
      <c r="V7" s="219">
        <v>21</v>
      </c>
      <c r="W7" s="282">
        <v>22</v>
      </c>
      <c r="X7" s="216">
        <v>23</v>
      </c>
      <c r="Y7" s="239">
        <v>24</v>
      </c>
      <c r="Z7" s="276">
        <v>25</v>
      </c>
      <c r="AA7" s="298"/>
      <c r="AB7" s="76"/>
      <c r="AC7" s="165"/>
      <c r="AD7" s="142"/>
      <c r="AE7" s="109"/>
    </row>
    <row r="8" spans="1:32" ht="8.25" customHeight="1">
      <c r="A8" s="50"/>
      <c r="B8" s="13"/>
      <c r="C8" s="50"/>
      <c r="D8" s="13"/>
      <c r="E8" s="13"/>
      <c r="F8" s="51"/>
      <c r="G8" s="13"/>
      <c r="H8" s="13"/>
      <c r="I8" s="13"/>
      <c r="J8" s="51"/>
      <c r="K8" s="13"/>
      <c r="L8" s="50"/>
      <c r="M8" s="13"/>
      <c r="N8" s="50"/>
      <c r="O8" s="92"/>
      <c r="V8" s="165"/>
      <c r="W8" s="279"/>
      <c r="X8" s="165"/>
      <c r="Y8" s="167"/>
      <c r="Z8" s="277"/>
      <c r="AA8" s="299"/>
      <c r="AB8" s="235"/>
      <c r="AC8" s="165"/>
    </row>
    <row r="9" spans="1:32" ht="18.75">
      <c r="A9" s="50"/>
      <c r="B9" s="16" t="s">
        <v>16</v>
      </c>
      <c r="C9" s="221"/>
      <c r="D9" s="33"/>
      <c r="E9" s="33"/>
      <c r="F9" s="32"/>
      <c r="G9" s="34"/>
      <c r="H9" s="34"/>
      <c r="I9" s="34"/>
      <c r="J9" s="34"/>
      <c r="K9" s="35"/>
      <c r="L9" s="36"/>
      <c r="M9" s="34"/>
      <c r="N9" s="26"/>
      <c r="O9" s="98"/>
      <c r="V9" s="165"/>
      <c r="W9" s="279"/>
      <c r="X9" s="165"/>
      <c r="Y9" s="167"/>
      <c r="Z9" s="277"/>
      <c r="AA9" s="299"/>
      <c r="AB9" s="235"/>
      <c r="AC9" s="165"/>
    </row>
    <row r="10" spans="1:32" ht="6.75" customHeight="1">
      <c r="A10" s="50"/>
      <c r="B10" s="16"/>
      <c r="C10" s="221"/>
      <c r="D10" s="33"/>
      <c r="E10" s="33"/>
      <c r="F10" s="32"/>
      <c r="G10" s="34"/>
      <c r="H10" s="34"/>
      <c r="I10" s="34"/>
      <c r="J10" s="34"/>
      <c r="K10" s="35"/>
      <c r="L10" s="36"/>
      <c r="M10" s="34"/>
      <c r="N10" s="26"/>
      <c r="O10" s="98"/>
      <c r="V10" s="165"/>
      <c r="W10" s="279"/>
      <c r="X10" s="165"/>
      <c r="Y10" s="167"/>
      <c r="Z10" s="277"/>
      <c r="AA10" s="299"/>
      <c r="AB10" s="236"/>
      <c r="AC10" s="165"/>
    </row>
    <row r="11" spans="1:32" ht="32.25" customHeight="1">
      <c r="A11" s="8">
        <v>1</v>
      </c>
      <c r="B11" s="1"/>
      <c r="C11" s="76"/>
      <c r="D11" s="1" t="s">
        <v>17</v>
      </c>
      <c r="E11" s="1"/>
      <c r="F11" s="2"/>
      <c r="G11" s="5"/>
      <c r="H11" s="5"/>
      <c r="I11" s="5" t="s">
        <v>18</v>
      </c>
      <c r="J11" s="5"/>
      <c r="K11" s="6"/>
      <c r="L11" s="25"/>
      <c r="M11" s="5"/>
      <c r="N11" s="25"/>
      <c r="O11" s="96"/>
      <c r="P11" s="72">
        <v>5.5</v>
      </c>
      <c r="Q11" s="72">
        <v>2300</v>
      </c>
      <c r="R11" s="72"/>
      <c r="S11" s="93">
        <v>12650</v>
      </c>
      <c r="T11" s="247">
        <f>S11*105%</f>
        <v>13282.5</v>
      </c>
      <c r="U11" s="262"/>
      <c r="V11" s="93">
        <v>5313</v>
      </c>
      <c r="W11" s="280">
        <v>18596</v>
      </c>
      <c r="X11" s="271"/>
      <c r="Y11" s="237"/>
      <c r="Z11" s="274">
        <v>18596</v>
      </c>
      <c r="AA11" s="300"/>
      <c r="AB11" s="2"/>
      <c r="AC11" s="165"/>
      <c r="AD11" s="184"/>
      <c r="AE11" s="165"/>
    </row>
    <row r="12" spans="1:32" ht="29.25" customHeight="1">
      <c r="A12" s="8">
        <v>2</v>
      </c>
      <c r="B12" s="1"/>
      <c r="C12" s="76"/>
      <c r="D12" s="1" t="s">
        <v>19</v>
      </c>
      <c r="E12" s="1"/>
      <c r="F12" s="2"/>
      <c r="G12" s="5"/>
      <c r="H12" s="5"/>
      <c r="I12" s="5" t="s">
        <v>18</v>
      </c>
      <c r="J12" s="5"/>
      <c r="K12" s="6"/>
      <c r="L12" s="25"/>
      <c r="M12" s="5"/>
      <c r="N12" s="25"/>
      <c r="O12" s="96"/>
      <c r="P12" s="72">
        <v>4.5</v>
      </c>
      <c r="Q12" s="194">
        <v>2300</v>
      </c>
      <c r="R12" s="194"/>
      <c r="S12" s="199">
        <v>10350</v>
      </c>
      <c r="T12" s="247">
        <f>S12*105%</f>
        <v>10867.5</v>
      </c>
      <c r="U12" s="263"/>
      <c r="V12" s="200">
        <v>4347</v>
      </c>
      <c r="W12" s="283">
        <v>15215</v>
      </c>
      <c r="X12" s="272"/>
      <c r="Y12" s="237"/>
      <c r="Z12" s="274">
        <v>15215</v>
      </c>
      <c r="AA12" s="300"/>
      <c r="AB12" s="2"/>
      <c r="AC12" s="165"/>
      <c r="AD12" s="184"/>
      <c r="AE12" s="165"/>
    </row>
    <row r="13" spans="1:32" ht="9" customHeight="1">
      <c r="A13" s="50"/>
      <c r="C13" s="52"/>
      <c r="F13" s="3"/>
      <c r="G13" s="4"/>
      <c r="I13" s="4"/>
      <c r="J13" s="4"/>
      <c r="K13" s="7"/>
      <c r="L13" s="26"/>
      <c r="M13" s="4"/>
      <c r="N13" s="26"/>
      <c r="O13" s="100"/>
      <c r="V13" s="165"/>
      <c r="W13" s="279"/>
      <c r="X13" s="165"/>
      <c r="Y13" s="167"/>
      <c r="Z13" s="273"/>
      <c r="AA13" s="296"/>
      <c r="AB13" s="165"/>
      <c r="AC13" s="165"/>
    </row>
    <row r="14" spans="1:32" ht="18.75">
      <c r="A14" s="50"/>
      <c r="B14" s="16" t="s">
        <v>73</v>
      </c>
      <c r="C14" s="89"/>
      <c r="D14" s="22"/>
      <c r="E14" s="22"/>
      <c r="F14" s="17"/>
      <c r="G14" s="24"/>
      <c r="H14" s="24"/>
      <c r="I14" s="24"/>
      <c r="J14" s="24"/>
      <c r="K14" s="23"/>
      <c r="L14" s="27"/>
      <c r="M14" s="24"/>
      <c r="N14" s="26"/>
      <c r="O14" s="98"/>
      <c r="V14" s="165"/>
      <c r="W14" s="279"/>
      <c r="X14" s="165"/>
      <c r="Y14" s="167"/>
      <c r="Z14" s="273"/>
      <c r="AA14" s="296"/>
      <c r="AB14" s="165"/>
      <c r="AC14" s="165"/>
    </row>
    <row r="15" spans="1:32" ht="6" customHeight="1">
      <c r="A15" s="50"/>
      <c r="B15" s="16"/>
      <c r="C15" s="89"/>
      <c r="D15" s="22"/>
      <c r="E15" s="22"/>
      <c r="F15" s="17"/>
      <c r="G15" s="24"/>
      <c r="H15" s="24"/>
      <c r="I15" s="24"/>
      <c r="J15" s="24"/>
      <c r="K15" s="23"/>
      <c r="L15" s="27"/>
      <c r="M15" s="24"/>
      <c r="N15" s="26"/>
      <c r="O15" s="98"/>
      <c r="V15" s="165"/>
      <c r="W15" s="279"/>
      <c r="X15" s="165"/>
      <c r="Y15" s="167"/>
      <c r="Z15" s="273"/>
      <c r="AA15" s="296"/>
      <c r="AB15" s="165"/>
      <c r="AC15" s="165"/>
    </row>
    <row r="16" spans="1:32" ht="52.5" customHeight="1">
      <c r="A16" s="93">
        <v>3</v>
      </c>
      <c r="B16" s="129"/>
      <c r="C16" s="79"/>
      <c r="D16" s="129"/>
      <c r="E16" s="84" t="s">
        <v>74</v>
      </c>
      <c r="F16" s="113"/>
      <c r="G16" s="70" t="s">
        <v>25</v>
      </c>
      <c r="H16" s="70" t="s">
        <v>89</v>
      </c>
      <c r="I16" s="70" t="s">
        <v>18</v>
      </c>
      <c r="J16" s="70"/>
      <c r="K16" s="90"/>
      <c r="L16" s="70"/>
      <c r="M16" s="70"/>
      <c r="N16" s="70">
        <v>5</v>
      </c>
      <c r="O16" s="91"/>
      <c r="P16" s="72">
        <v>4.05</v>
      </c>
      <c r="Q16" s="72"/>
      <c r="R16" s="72">
        <v>2550</v>
      </c>
      <c r="S16" s="70">
        <v>10328</v>
      </c>
      <c r="T16" s="248">
        <f>S16*105%</f>
        <v>10844.4</v>
      </c>
      <c r="U16" s="262">
        <f>S16*10%</f>
        <v>1032.8</v>
      </c>
      <c r="V16" s="84"/>
      <c r="W16" s="204">
        <f>T16+U16</f>
        <v>11877.199999999999</v>
      </c>
      <c r="X16" s="204"/>
      <c r="Y16" s="240"/>
      <c r="Z16" s="274">
        <v>11877</v>
      </c>
      <c r="AA16" s="300"/>
      <c r="AB16" s="79"/>
      <c r="AC16" s="165"/>
      <c r="AD16" s="184"/>
      <c r="AE16" s="165"/>
    </row>
    <row r="17" spans="1:31" ht="17.25" customHeight="1">
      <c r="A17" s="50"/>
      <c r="C17" s="52"/>
      <c r="F17" s="3"/>
      <c r="G17" s="4"/>
      <c r="I17" s="4"/>
      <c r="J17" s="4"/>
      <c r="K17" s="7"/>
      <c r="L17" s="26"/>
      <c r="M17" s="4"/>
      <c r="N17" s="26"/>
      <c r="O17" s="100"/>
      <c r="V17" s="165"/>
      <c r="W17" s="185"/>
      <c r="X17" s="105"/>
      <c r="Y17" s="167"/>
      <c r="Z17" s="273"/>
      <c r="AA17" s="296"/>
      <c r="AB17" s="165"/>
      <c r="AC17" s="165"/>
    </row>
    <row r="18" spans="1:31" ht="17.25" customHeight="1">
      <c r="A18" s="50"/>
      <c r="B18" s="16" t="s">
        <v>20</v>
      </c>
      <c r="C18" s="221"/>
      <c r="D18" s="33"/>
      <c r="E18" s="33"/>
      <c r="F18" s="32"/>
      <c r="G18" s="34"/>
      <c r="H18" s="34"/>
      <c r="I18" s="34"/>
      <c r="J18" s="34"/>
      <c r="K18" s="35"/>
      <c r="L18" s="36"/>
      <c r="M18" s="34"/>
      <c r="N18" s="26"/>
      <c r="O18" s="98"/>
      <c r="V18" s="165"/>
      <c r="W18" s="185"/>
      <c r="X18" s="105"/>
      <c r="Y18" s="167"/>
      <c r="Z18" s="273"/>
      <c r="AA18" s="296"/>
      <c r="AB18" s="165"/>
      <c r="AC18" s="165"/>
    </row>
    <row r="19" spans="1:31" ht="14.25" customHeight="1">
      <c r="A19" s="50"/>
      <c r="B19" s="16"/>
      <c r="C19" s="221"/>
      <c r="D19" s="33"/>
      <c r="E19" s="33"/>
      <c r="F19" s="32"/>
      <c r="G19" s="34"/>
      <c r="H19" s="34"/>
      <c r="I19" s="34"/>
      <c r="J19" s="34"/>
      <c r="K19" s="35"/>
      <c r="L19" s="36"/>
      <c r="M19" s="34"/>
      <c r="N19" s="26"/>
      <c r="O19" s="98"/>
      <c r="V19" s="165"/>
      <c r="W19" s="185"/>
      <c r="X19" s="105"/>
      <c r="Y19" s="167"/>
      <c r="Z19" s="273"/>
      <c r="AA19" s="296"/>
      <c r="AB19" s="165"/>
      <c r="AC19" s="165"/>
    </row>
    <row r="20" spans="1:31" ht="32.25" customHeight="1">
      <c r="A20" s="96">
        <v>4</v>
      </c>
      <c r="B20" s="75"/>
      <c r="C20" s="76"/>
      <c r="D20" s="75"/>
      <c r="E20" s="75"/>
      <c r="F20" s="76"/>
      <c r="G20" s="25"/>
      <c r="H20" s="25"/>
      <c r="I20" s="25"/>
      <c r="J20" s="25"/>
      <c r="K20" s="77" t="s">
        <v>21</v>
      </c>
      <c r="L20" s="25" t="s">
        <v>22</v>
      </c>
      <c r="M20" s="25" t="s">
        <v>18</v>
      </c>
      <c r="N20" s="25"/>
      <c r="O20" s="72">
        <v>5</v>
      </c>
      <c r="P20" s="193">
        <v>3.27</v>
      </c>
      <c r="Q20" s="193"/>
      <c r="R20" s="72">
        <v>2550</v>
      </c>
      <c r="S20" s="70">
        <v>8339</v>
      </c>
      <c r="T20" s="248">
        <f>S20*105%</f>
        <v>8755.9500000000007</v>
      </c>
      <c r="U20" s="262">
        <f>S20*10%</f>
        <v>833.90000000000009</v>
      </c>
      <c r="V20" s="84"/>
      <c r="W20" s="204">
        <f>T20+U20</f>
        <v>9589.85</v>
      </c>
      <c r="X20" s="204"/>
      <c r="Y20" s="90"/>
      <c r="Z20" s="274">
        <v>9590</v>
      </c>
      <c r="AA20" s="300"/>
      <c r="AB20" s="76"/>
      <c r="AC20" s="165"/>
      <c r="AE20" s="165"/>
    </row>
    <row r="21" spans="1:31" ht="12" customHeight="1">
      <c r="A21" s="50"/>
      <c r="B21" s="16"/>
      <c r="C21" s="221"/>
      <c r="D21" s="33"/>
      <c r="E21" s="33"/>
      <c r="F21" s="32"/>
      <c r="G21" s="34"/>
      <c r="H21" s="34"/>
      <c r="I21" s="34"/>
      <c r="J21" s="34"/>
      <c r="K21" s="35"/>
      <c r="L21" s="36"/>
      <c r="M21" s="34"/>
      <c r="N21" s="26"/>
      <c r="O21" s="98"/>
      <c r="V21" s="172"/>
      <c r="W21" s="185"/>
      <c r="X21" s="105"/>
    </row>
    <row r="22" spans="1:31" ht="12" customHeight="1">
      <c r="A22" s="50"/>
      <c r="B22" s="16"/>
      <c r="C22" s="221"/>
      <c r="D22" s="33"/>
      <c r="E22" s="33"/>
      <c r="F22" s="32"/>
      <c r="G22" s="34"/>
      <c r="H22" s="34"/>
      <c r="I22" s="34"/>
      <c r="J22" s="34"/>
      <c r="K22" s="35"/>
      <c r="L22" s="36"/>
      <c r="M22" s="34"/>
      <c r="N22" s="26"/>
      <c r="O22" s="98"/>
      <c r="V22" s="172"/>
      <c r="W22" s="185"/>
      <c r="X22" s="105"/>
    </row>
    <row r="23" spans="1:31" ht="17.25" customHeight="1">
      <c r="A23" s="50"/>
      <c r="B23" s="16" t="s">
        <v>97</v>
      </c>
      <c r="C23" s="221"/>
      <c r="D23" s="33"/>
      <c r="E23" s="33"/>
      <c r="F23" s="32"/>
      <c r="G23" s="34"/>
      <c r="H23" s="34"/>
      <c r="I23" s="34"/>
      <c r="J23" s="34"/>
      <c r="K23" s="35"/>
      <c r="L23" s="36"/>
      <c r="M23" s="34"/>
      <c r="N23" s="26"/>
      <c r="O23" s="98"/>
      <c r="V23" s="172"/>
      <c r="W23" s="185"/>
      <c r="X23" s="105"/>
      <c r="AB23"/>
      <c r="AC23"/>
      <c r="AD23"/>
    </row>
    <row r="24" spans="1:31" ht="13.5" customHeight="1">
      <c r="A24" s="50"/>
      <c r="B24" s="16"/>
      <c r="C24" s="221"/>
      <c r="D24" s="33"/>
      <c r="E24" s="33"/>
      <c r="F24" s="32"/>
      <c r="G24" s="34"/>
      <c r="H24" s="34"/>
      <c r="I24" s="34"/>
      <c r="J24" s="34"/>
      <c r="K24" s="35"/>
      <c r="L24" s="36"/>
      <c r="M24" s="34"/>
      <c r="N24" s="26"/>
      <c r="O24" s="98"/>
      <c r="V24" s="172"/>
      <c r="W24" s="185"/>
      <c r="X24" s="105"/>
      <c r="AB24"/>
      <c r="AC24"/>
      <c r="AD24"/>
    </row>
    <row r="25" spans="1:31" ht="31.5" customHeight="1">
      <c r="A25" s="70">
        <v>5</v>
      </c>
      <c r="B25" s="83"/>
      <c r="C25" s="84"/>
      <c r="D25" s="83"/>
      <c r="E25" s="83"/>
      <c r="F25" s="84"/>
      <c r="G25" s="70"/>
      <c r="H25" s="70"/>
      <c r="I25" s="70"/>
      <c r="J25" s="70"/>
      <c r="K25" s="90" t="s">
        <v>97</v>
      </c>
      <c r="L25" s="70"/>
      <c r="M25" s="70" t="s">
        <v>18</v>
      </c>
      <c r="N25" s="70"/>
      <c r="O25" s="72">
        <v>5</v>
      </c>
      <c r="P25" s="72">
        <v>4.05</v>
      </c>
      <c r="Q25" s="72"/>
      <c r="R25" s="72">
        <v>2550</v>
      </c>
      <c r="S25" s="70">
        <v>10328</v>
      </c>
      <c r="T25" s="248">
        <v>10844</v>
      </c>
      <c r="U25" s="262">
        <f>S25*10%</f>
        <v>1032.8</v>
      </c>
      <c r="V25" s="202"/>
      <c r="W25" s="204">
        <f>T25+U25</f>
        <v>11876.8</v>
      </c>
      <c r="X25" s="204"/>
      <c r="Y25" s="25"/>
      <c r="Z25" s="253">
        <v>11877</v>
      </c>
      <c r="AA25" s="302"/>
      <c r="AB25" s="84"/>
      <c r="AC25"/>
      <c r="AD25"/>
      <c r="AE25" s="165"/>
    </row>
    <row r="26" spans="1:31" s="111" customFormat="1">
      <c r="A26" s="109"/>
      <c r="B26" s="164"/>
      <c r="C26" s="165"/>
      <c r="D26" s="164"/>
      <c r="E26" s="164"/>
      <c r="F26" s="166"/>
      <c r="G26" s="109"/>
      <c r="H26" s="109"/>
      <c r="I26" s="109"/>
      <c r="J26" s="109"/>
      <c r="K26" s="167"/>
      <c r="L26" s="105"/>
      <c r="M26" s="105"/>
      <c r="N26" s="105"/>
      <c r="O26" s="106"/>
      <c r="P26" s="106"/>
      <c r="Q26" s="106"/>
      <c r="R26" s="106"/>
      <c r="S26" s="105"/>
      <c r="T26" s="243"/>
      <c r="U26" s="268"/>
      <c r="V26" s="172"/>
      <c r="W26" s="185"/>
      <c r="X26" s="105"/>
      <c r="Y26" s="105"/>
      <c r="Z26" s="278"/>
      <c r="AA26" s="173"/>
    </row>
    <row r="27" spans="1:31" ht="0.75" customHeight="1">
      <c r="A27" s="50"/>
      <c r="C27" s="52"/>
      <c r="F27" s="3"/>
      <c r="G27" s="4"/>
      <c r="I27" s="4"/>
      <c r="J27" s="4"/>
      <c r="K27" s="7"/>
      <c r="L27" s="26"/>
      <c r="M27" s="4"/>
      <c r="N27" s="26"/>
      <c r="O27" s="100"/>
      <c r="V27" s="172"/>
      <c r="W27" s="185"/>
      <c r="X27" s="105"/>
      <c r="AB27"/>
      <c r="AC27"/>
      <c r="AD27"/>
    </row>
    <row r="28" spans="1:31" ht="18.75">
      <c r="A28" s="50"/>
      <c r="B28" s="16" t="s">
        <v>134</v>
      </c>
      <c r="C28" s="221"/>
      <c r="D28" s="33"/>
      <c r="E28" s="33"/>
      <c r="F28" s="32"/>
      <c r="G28" s="34"/>
      <c r="H28" s="34"/>
      <c r="I28" s="34"/>
      <c r="J28" s="34"/>
      <c r="K28" s="35"/>
      <c r="L28" s="36"/>
      <c r="M28" s="34"/>
      <c r="N28" s="26"/>
      <c r="O28" s="98"/>
      <c r="V28" s="172"/>
      <c r="W28" s="185"/>
      <c r="X28" s="105"/>
      <c r="AB28"/>
      <c r="AC28"/>
      <c r="AD28"/>
    </row>
    <row r="29" spans="1:31" ht="10.5" customHeight="1">
      <c r="A29" s="50"/>
      <c r="B29" s="16"/>
      <c r="C29" s="221"/>
      <c r="D29" s="33"/>
      <c r="E29" s="33"/>
      <c r="F29" s="32"/>
      <c r="G29" s="34"/>
      <c r="H29" s="34"/>
      <c r="I29" s="34"/>
      <c r="J29" s="34"/>
      <c r="K29" s="35"/>
      <c r="L29" s="36"/>
      <c r="M29" s="34"/>
      <c r="N29" s="26"/>
      <c r="O29" s="100"/>
      <c r="V29" s="172"/>
      <c r="W29" s="185"/>
      <c r="X29" s="105"/>
    </row>
    <row r="30" spans="1:31" ht="33" customHeight="1">
      <c r="A30" s="8">
        <v>1</v>
      </c>
      <c r="B30" s="1"/>
      <c r="C30" s="76"/>
      <c r="D30" s="1"/>
      <c r="E30" s="2" t="s">
        <v>23</v>
      </c>
      <c r="F30" s="2"/>
      <c r="G30" s="5" t="s">
        <v>25</v>
      </c>
      <c r="H30" s="5" t="s">
        <v>89</v>
      </c>
      <c r="I30" s="5" t="s">
        <v>18</v>
      </c>
      <c r="J30" s="5"/>
      <c r="K30" s="6"/>
      <c r="L30" s="25"/>
      <c r="M30" s="5"/>
      <c r="N30" s="25">
        <v>5</v>
      </c>
      <c r="O30" s="96"/>
      <c r="P30" s="72">
        <v>3.87</v>
      </c>
      <c r="Q30" s="72"/>
      <c r="R30" s="72">
        <v>2550</v>
      </c>
      <c r="S30" s="72">
        <v>9869</v>
      </c>
      <c r="T30" s="248">
        <f>S30*105%</f>
        <v>10362.450000000001</v>
      </c>
      <c r="U30" s="262">
        <f>S30*10%</f>
        <v>986.90000000000009</v>
      </c>
      <c r="V30" s="203"/>
      <c r="W30" s="203">
        <f>T30+U30</f>
        <v>11349.35</v>
      </c>
      <c r="X30" s="203"/>
      <c r="Y30" s="70"/>
      <c r="Z30" s="252">
        <f>W30+Y30</f>
        <v>11349.35</v>
      </c>
      <c r="AA30" s="203"/>
      <c r="AB30" s="2"/>
      <c r="AC30" s="109"/>
      <c r="AD30" s="109"/>
      <c r="AE30" s="178"/>
    </row>
    <row r="31" spans="1:31" ht="14.25" customHeight="1">
      <c r="A31" s="50"/>
      <c r="C31" s="52"/>
      <c r="F31" s="3"/>
      <c r="G31" s="4"/>
      <c r="I31" s="4"/>
      <c r="J31" s="4"/>
      <c r="K31" s="7"/>
      <c r="L31" s="26"/>
      <c r="M31" s="4"/>
      <c r="N31" s="26"/>
      <c r="O31" s="98"/>
      <c r="V31" s="172"/>
      <c r="W31" s="185"/>
      <c r="X31" s="105"/>
    </row>
    <row r="32" spans="1:31" ht="27.75" customHeight="1">
      <c r="A32" s="50"/>
      <c r="B32" s="38" t="s">
        <v>135</v>
      </c>
      <c r="C32" s="89"/>
      <c r="D32" s="39"/>
      <c r="E32" s="22"/>
      <c r="F32" s="17"/>
      <c r="G32" s="24"/>
      <c r="H32" s="24"/>
      <c r="I32" s="24"/>
      <c r="J32" s="24"/>
      <c r="K32" s="23"/>
      <c r="L32" s="27"/>
      <c r="M32" s="24"/>
      <c r="N32" s="26"/>
      <c r="O32" s="98"/>
      <c r="V32" s="172"/>
      <c r="W32" s="185"/>
      <c r="X32" s="105"/>
    </row>
    <row r="33" spans="1:31" ht="33" customHeight="1">
      <c r="A33" s="50"/>
      <c r="B33" s="38"/>
      <c r="C33" s="89"/>
      <c r="D33" s="39"/>
      <c r="E33" s="22"/>
      <c r="F33" s="17"/>
      <c r="G33" s="24"/>
      <c r="H33" s="24"/>
      <c r="I33" s="24"/>
      <c r="J33" s="24"/>
      <c r="K33" s="23"/>
      <c r="L33" s="27"/>
      <c r="M33" s="24"/>
      <c r="N33" s="26"/>
      <c r="O33" s="98"/>
      <c r="V33" s="172"/>
      <c r="W33" s="185"/>
      <c r="X33" s="170" t="s">
        <v>105</v>
      </c>
      <c r="AC33" s="109"/>
      <c r="AD33" s="109"/>
    </row>
    <row r="34" spans="1:31" ht="30">
      <c r="A34" s="8">
        <v>2</v>
      </c>
      <c r="B34" s="1"/>
      <c r="C34" s="76"/>
      <c r="D34" s="1"/>
      <c r="E34" s="1"/>
      <c r="F34" s="2" t="s">
        <v>24</v>
      </c>
      <c r="G34" s="5" t="s">
        <v>25</v>
      </c>
      <c r="H34" s="5" t="s">
        <v>26</v>
      </c>
      <c r="I34" s="5" t="s">
        <v>18</v>
      </c>
      <c r="J34" s="5"/>
      <c r="K34" s="6"/>
      <c r="L34" s="25"/>
      <c r="M34" s="5"/>
      <c r="N34" s="25">
        <v>5</v>
      </c>
      <c r="O34" s="96"/>
      <c r="P34" s="72">
        <v>3.67</v>
      </c>
      <c r="Q34" s="72"/>
      <c r="R34" s="72">
        <v>2550</v>
      </c>
      <c r="S34" s="72">
        <v>9359</v>
      </c>
      <c r="T34" s="248">
        <f>S34*105%</f>
        <v>9826.9500000000007</v>
      </c>
      <c r="U34" s="262">
        <f>S34*10%</f>
        <v>935.90000000000009</v>
      </c>
      <c r="V34" s="203"/>
      <c r="W34" s="203">
        <f>T34+U34</f>
        <v>10762.85</v>
      </c>
      <c r="X34" s="72">
        <v>1076</v>
      </c>
      <c r="Y34" s="241"/>
      <c r="Z34" s="252">
        <f>W34+X34</f>
        <v>11838.85</v>
      </c>
      <c r="AA34" s="203"/>
      <c r="AB34" s="2"/>
      <c r="AC34" s="109"/>
      <c r="AD34" s="184"/>
      <c r="AE34" s="178"/>
    </row>
    <row r="35" spans="1:31" ht="41.25" customHeight="1">
      <c r="A35" s="8">
        <v>3</v>
      </c>
      <c r="B35" s="1"/>
      <c r="C35" s="76"/>
      <c r="D35" s="1"/>
      <c r="E35" s="1"/>
      <c r="F35" s="2" t="s">
        <v>24</v>
      </c>
      <c r="G35" s="5" t="s">
        <v>25</v>
      </c>
      <c r="H35" s="5" t="s">
        <v>26</v>
      </c>
      <c r="I35" s="5" t="s">
        <v>18</v>
      </c>
      <c r="J35" s="5"/>
      <c r="K35" s="6"/>
      <c r="L35" s="25"/>
      <c r="M35" s="5"/>
      <c r="N35" s="25">
        <v>5</v>
      </c>
      <c r="O35" s="96"/>
      <c r="P35" s="72">
        <v>3.67</v>
      </c>
      <c r="Q35" s="72"/>
      <c r="R35" s="72">
        <v>2550</v>
      </c>
      <c r="S35" s="72">
        <v>9359</v>
      </c>
      <c r="T35" s="248">
        <f t="shared" ref="T35:T36" si="0">S35*105%</f>
        <v>9826.9500000000007</v>
      </c>
      <c r="U35" s="262">
        <f t="shared" ref="U35:U36" si="1">S35*10%</f>
        <v>935.90000000000009</v>
      </c>
      <c r="V35" s="203"/>
      <c r="W35" s="203">
        <f t="shared" ref="W35:W36" si="2">T35+U35</f>
        <v>10762.85</v>
      </c>
      <c r="X35" s="72"/>
      <c r="Y35" s="70"/>
      <c r="Z35" s="252">
        <f>W35+Y35</f>
        <v>10762.85</v>
      </c>
      <c r="AA35" s="203"/>
      <c r="AB35" s="2"/>
      <c r="AC35" s="109"/>
      <c r="AD35" s="184"/>
      <c r="AE35" s="178"/>
    </row>
    <row r="36" spans="1:31" ht="30">
      <c r="A36" s="93">
        <v>4</v>
      </c>
      <c r="B36" s="66"/>
      <c r="C36" s="84"/>
      <c r="D36" s="66"/>
      <c r="E36" s="66"/>
      <c r="F36" s="67" t="s">
        <v>24</v>
      </c>
      <c r="G36" s="65" t="s">
        <v>25</v>
      </c>
      <c r="H36" s="5" t="s">
        <v>26</v>
      </c>
      <c r="I36" s="68" t="s">
        <v>18</v>
      </c>
      <c r="J36" s="65"/>
      <c r="K36" s="69"/>
      <c r="L36" s="70"/>
      <c r="M36" s="65"/>
      <c r="N36" s="25">
        <v>5</v>
      </c>
      <c r="O36" s="96"/>
      <c r="P36" s="72">
        <v>3.38</v>
      </c>
      <c r="Q36" s="72"/>
      <c r="R36" s="72">
        <v>2550</v>
      </c>
      <c r="S36" s="72">
        <v>8619</v>
      </c>
      <c r="T36" s="248">
        <f t="shared" si="0"/>
        <v>9049.9500000000007</v>
      </c>
      <c r="U36" s="262">
        <f t="shared" si="1"/>
        <v>861.90000000000009</v>
      </c>
      <c r="V36" s="203"/>
      <c r="W36" s="203">
        <f t="shared" si="2"/>
        <v>9911.85</v>
      </c>
      <c r="X36" s="72"/>
      <c r="Y36" s="70">
        <v>347</v>
      </c>
      <c r="Z36" s="252">
        <f>W36+Y36</f>
        <v>10258.85</v>
      </c>
      <c r="AA36" s="203">
        <v>800</v>
      </c>
      <c r="AB36" s="67"/>
      <c r="AC36" s="109"/>
      <c r="AD36" s="184"/>
      <c r="AE36" s="178"/>
    </row>
    <row r="37" spans="1:31" ht="15.75" customHeight="1">
      <c r="A37" s="50"/>
      <c r="B37" s="12"/>
      <c r="C37" s="222"/>
      <c r="D37" s="12"/>
      <c r="E37" s="12"/>
      <c r="F37" s="11"/>
      <c r="G37" s="9"/>
      <c r="H37" s="9"/>
      <c r="I37" s="13"/>
      <c r="J37" s="4"/>
      <c r="K37" s="7"/>
      <c r="L37" s="26"/>
      <c r="M37" s="4"/>
      <c r="N37" s="26"/>
      <c r="O37" s="98"/>
      <c r="V37" s="172"/>
      <c r="W37" s="185"/>
      <c r="X37" s="105"/>
    </row>
    <row r="38" spans="1:31" ht="18.75">
      <c r="A38" s="50"/>
      <c r="B38" s="38" t="s">
        <v>28</v>
      </c>
      <c r="C38" s="89"/>
      <c r="D38" s="39"/>
      <c r="E38" s="39"/>
      <c r="F38" s="17"/>
      <c r="G38" s="24"/>
      <c r="H38" s="24"/>
      <c r="I38" s="24"/>
      <c r="J38" s="24"/>
      <c r="K38" s="23"/>
      <c r="L38" s="27"/>
      <c r="M38" s="24"/>
      <c r="N38" s="26"/>
      <c r="O38" s="98"/>
      <c r="V38" s="172"/>
      <c r="W38" s="185"/>
      <c r="X38" s="105"/>
    </row>
    <row r="39" spans="1:31" ht="11.25" customHeight="1">
      <c r="A39" s="50"/>
      <c r="B39" s="38"/>
      <c r="C39" s="89"/>
      <c r="D39" s="39"/>
      <c r="E39" s="39"/>
      <c r="F39" s="17"/>
      <c r="G39" s="24"/>
      <c r="H39" s="24"/>
      <c r="I39" s="24"/>
      <c r="J39" s="24"/>
      <c r="K39" s="23"/>
      <c r="L39" s="27"/>
      <c r="M39" s="24"/>
      <c r="N39" s="26"/>
      <c r="O39" s="100"/>
      <c r="V39" s="172"/>
      <c r="W39" s="185"/>
      <c r="X39" s="105"/>
    </row>
    <row r="40" spans="1:31" ht="30">
      <c r="A40" s="8">
        <v>5</v>
      </c>
      <c r="B40" s="1"/>
      <c r="C40" s="76"/>
      <c r="D40" s="1"/>
      <c r="E40" s="1"/>
      <c r="F40" s="2" t="s">
        <v>24</v>
      </c>
      <c r="G40" s="5" t="s">
        <v>25</v>
      </c>
      <c r="H40" s="5" t="s">
        <v>26</v>
      </c>
      <c r="I40" s="5" t="s">
        <v>18</v>
      </c>
      <c r="J40" s="5"/>
      <c r="K40" s="6"/>
      <c r="L40" s="25"/>
      <c r="M40" s="5"/>
      <c r="N40" s="25">
        <v>5</v>
      </c>
      <c r="O40" s="96"/>
      <c r="P40" s="72">
        <v>3.67</v>
      </c>
      <c r="Q40" s="72"/>
      <c r="R40" s="72">
        <v>2550</v>
      </c>
      <c r="S40" s="72">
        <v>9359</v>
      </c>
      <c r="T40" s="248">
        <f>S40*105%</f>
        <v>9826.9500000000007</v>
      </c>
      <c r="U40" s="262">
        <f>S40*10%</f>
        <v>935.90000000000009</v>
      </c>
      <c r="V40" s="202"/>
      <c r="W40" s="203">
        <f>T40+U40</f>
        <v>10762.85</v>
      </c>
      <c r="X40" s="72"/>
      <c r="Y40" s="70"/>
      <c r="Z40" s="253">
        <f>W40+Y40</f>
        <v>10762.85</v>
      </c>
      <c r="AA40" s="302"/>
      <c r="AB40" s="2"/>
      <c r="AC40" s="109"/>
      <c r="AD40" s="109"/>
      <c r="AE40" s="178"/>
    </row>
    <row r="41" spans="1:31" ht="28.5" customHeight="1">
      <c r="A41" s="93">
        <v>6</v>
      </c>
      <c r="B41" s="112"/>
      <c r="C41" s="84"/>
      <c r="D41" s="83"/>
      <c r="E41" s="83"/>
      <c r="F41" s="84" t="s">
        <v>24</v>
      </c>
      <c r="G41" s="70" t="s">
        <v>25</v>
      </c>
      <c r="H41" s="70" t="s">
        <v>26</v>
      </c>
      <c r="I41" s="70" t="s">
        <v>18</v>
      </c>
      <c r="J41" s="70"/>
      <c r="K41" s="90"/>
      <c r="L41" s="70"/>
      <c r="M41" s="70"/>
      <c r="N41" s="70">
        <v>5</v>
      </c>
      <c r="O41" s="72"/>
      <c r="P41" s="72">
        <v>3.67</v>
      </c>
      <c r="Q41" s="72"/>
      <c r="R41" s="72">
        <v>2550</v>
      </c>
      <c r="S41" s="70">
        <v>9359</v>
      </c>
      <c r="T41" s="248">
        <f t="shared" ref="T41:T44" si="3">S41*105%</f>
        <v>9826.9500000000007</v>
      </c>
      <c r="U41" s="262">
        <f t="shared" ref="U41:U44" si="4">S41*10%</f>
        <v>935.90000000000009</v>
      </c>
      <c r="V41" s="202"/>
      <c r="W41" s="203">
        <f t="shared" ref="W41:W44" si="5">T41+U41</f>
        <v>10762.85</v>
      </c>
      <c r="X41" s="70"/>
      <c r="Y41" s="70"/>
      <c r="Z41" s="253">
        <f t="shared" ref="Z41:Z44" si="6">W41+Y41</f>
        <v>10762.85</v>
      </c>
      <c r="AA41" s="302"/>
      <c r="AB41" s="84"/>
      <c r="AC41" s="109"/>
      <c r="AD41" s="109"/>
      <c r="AE41" s="165"/>
    </row>
    <row r="42" spans="1:31" ht="30" customHeight="1">
      <c r="A42" s="8">
        <v>7</v>
      </c>
      <c r="B42" s="75"/>
      <c r="C42" s="163"/>
      <c r="D42" s="75"/>
      <c r="E42" s="75"/>
      <c r="F42" s="2" t="s">
        <v>24</v>
      </c>
      <c r="G42" s="5" t="s">
        <v>25</v>
      </c>
      <c r="H42" s="5" t="s">
        <v>26</v>
      </c>
      <c r="I42" s="5" t="s">
        <v>18</v>
      </c>
      <c r="J42" s="25"/>
      <c r="K42" s="77"/>
      <c r="L42" s="25"/>
      <c r="M42" s="25"/>
      <c r="N42" s="70">
        <v>5</v>
      </c>
      <c r="O42" s="162"/>
      <c r="P42" s="72">
        <v>3.67</v>
      </c>
      <c r="Q42" s="72"/>
      <c r="R42" s="72">
        <v>2550</v>
      </c>
      <c r="S42" s="70">
        <v>9359</v>
      </c>
      <c r="T42" s="248">
        <f>S42*105%</f>
        <v>9826.9500000000007</v>
      </c>
      <c r="U42" s="262">
        <f>S42*10%</f>
        <v>935.90000000000009</v>
      </c>
      <c r="V42" s="202"/>
      <c r="W42" s="204">
        <f>T42+U42</f>
        <v>10762.85</v>
      </c>
      <c r="X42" s="70"/>
      <c r="Y42" s="70"/>
      <c r="Z42" s="253">
        <f>W42+Y42</f>
        <v>10762.85</v>
      </c>
      <c r="AA42" s="302"/>
      <c r="AB42" s="163"/>
      <c r="AC42" s="109"/>
      <c r="AD42" s="109"/>
      <c r="AE42" s="165"/>
    </row>
    <row r="43" spans="1:31" ht="30">
      <c r="A43" s="8">
        <v>8</v>
      </c>
      <c r="B43" s="1"/>
      <c r="C43" s="76"/>
      <c r="D43" s="75"/>
      <c r="E43" s="75"/>
      <c r="F43" s="2" t="s">
        <v>24</v>
      </c>
      <c r="G43" s="5" t="s">
        <v>25</v>
      </c>
      <c r="H43" s="5" t="s">
        <v>27</v>
      </c>
      <c r="I43" s="5" t="s">
        <v>18</v>
      </c>
      <c r="J43" s="25"/>
      <c r="K43" s="77"/>
      <c r="L43" s="25"/>
      <c r="M43" s="25"/>
      <c r="N43" s="25">
        <v>5</v>
      </c>
      <c r="O43" s="96"/>
      <c r="P43" s="72">
        <v>3.38</v>
      </c>
      <c r="Q43" s="72"/>
      <c r="R43" s="72">
        <v>2550</v>
      </c>
      <c r="S43" s="70">
        <v>8619</v>
      </c>
      <c r="T43" s="248">
        <f t="shared" si="3"/>
        <v>9049.9500000000007</v>
      </c>
      <c r="U43" s="262">
        <f t="shared" si="4"/>
        <v>861.90000000000009</v>
      </c>
      <c r="V43" s="202"/>
      <c r="W43" s="203">
        <f t="shared" si="5"/>
        <v>9911.85</v>
      </c>
      <c r="X43" s="70"/>
      <c r="Y43" s="70">
        <v>347</v>
      </c>
      <c r="Z43" s="253">
        <f t="shared" si="6"/>
        <v>10258.85</v>
      </c>
      <c r="AA43" s="302">
        <v>800</v>
      </c>
      <c r="AB43" s="76"/>
      <c r="AC43" s="109"/>
      <c r="AD43" s="109"/>
      <c r="AE43" s="165"/>
    </row>
    <row r="44" spans="1:31" ht="25.5" customHeight="1">
      <c r="A44" s="8">
        <v>9</v>
      </c>
      <c r="B44" s="25"/>
      <c r="C44" s="76"/>
      <c r="D44" s="75"/>
      <c r="E44" s="75"/>
      <c r="F44" s="76"/>
      <c r="G44" s="25"/>
      <c r="H44" s="25"/>
      <c r="I44" s="25"/>
      <c r="J44" s="25"/>
      <c r="K44" s="77" t="s">
        <v>43</v>
      </c>
      <c r="L44" s="25" t="s">
        <v>22</v>
      </c>
      <c r="M44" s="25" t="s">
        <v>18</v>
      </c>
      <c r="N44" s="25"/>
      <c r="O44" s="96">
        <v>4</v>
      </c>
      <c r="P44" s="193">
        <v>2.67</v>
      </c>
      <c r="Q44" s="193"/>
      <c r="R44" s="72">
        <v>2550</v>
      </c>
      <c r="S44" s="204">
        <v>6809</v>
      </c>
      <c r="T44" s="248">
        <f t="shared" si="3"/>
        <v>7149.4500000000007</v>
      </c>
      <c r="U44" s="262">
        <f t="shared" si="4"/>
        <v>680.90000000000009</v>
      </c>
      <c r="V44" s="202"/>
      <c r="W44" s="264">
        <f t="shared" si="5"/>
        <v>7830.35</v>
      </c>
      <c r="X44" s="204"/>
      <c r="Y44" s="70">
        <v>347</v>
      </c>
      <c r="Z44" s="253">
        <f t="shared" si="6"/>
        <v>8177.35</v>
      </c>
      <c r="AA44" s="302">
        <v>800</v>
      </c>
      <c r="AB44" s="76"/>
      <c r="AC44" s="109"/>
      <c r="AE44" s="165"/>
    </row>
    <row r="45" spans="1:31" ht="19.5" customHeight="1">
      <c r="A45" s="50"/>
      <c r="C45" s="52"/>
      <c r="F45" s="3"/>
      <c r="G45" s="4"/>
      <c r="I45" s="4"/>
      <c r="J45" s="4"/>
      <c r="K45" s="7"/>
      <c r="L45" s="26"/>
      <c r="M45" s="4"/>
      <c r="N45" s="50"/>
      <c r="O45" s="102"/>
      <c r="V45" s="172"/>
      <c r="W45" s="185"/>
      <c r="X45" s="105"/>
    </row>
    <row r="46" spans="1:31" ht="18.75">
      <c r="A46" s="50"/>
      <c r="B46" s="16" t="s">
        <v>133</v>
      </c>
      <c r="C46" s="221"/>
      <c r="D46" s="33"/>
      <c r="E46" s="33"/>
      <c r="F46" s="32"/>
      <c r="G46" s="34"/>
      <c r="H46" s="34"/>
      <c r="I46" s="34"/>
      <c r="J46" s="34"/>
      <c r="K46" s="35"/>
      <c r="L46" s="36"/>
      <c r="M46" s="34"/>
      <c r="N46" s="26"/>
      <c r="O46" s="98"/>
      <c r="V46" s="172"/>
      <c r="W46" s="185"/>
      <c r="X46" s="105"/>
      <c r="AB46" s="50"/>
      <c r="AC46" s="50"/>
      <c r="AD46" s="50"/>
    </row>
    <row r="47" spans="1:31" ht="10.5" customHeight="1">
      <c r="A47" s="50"/>
      <c r="B47" s="16"/>
      <c r="C47" s="221"/>
      <c r="D47" s="33"/>
      <c r="E47" s="33"/>
      <c r="F47" s="32"/>
      <c r="G47" s="34"/>
      <c r="H47" s="34"/>
      <c r="I47" s="34"/>
      <c r="J47" s="34"/>
      <c r="K47" s="35"/>
      <c r="L47" s="36"/>
      <c r="M47" s="34"/>
      <c r="N47" s="105"/>
      <c r="O47" s="100"/>
      <c r="V47" s="172"/>
      <c r="W47" s="185"/>
      <c r="X47" s="105"/>
      <c r="AB47" s="50"/>
      <c r="AC47" s="50"/>
      <c r="AD47" s="50"/>
    </row>
    <row r="48" spans="1:31" ht="45">
      <c r="A48" s="8">
        <v>1</v>
      </c>
      <c r="B48" s="75"/>
      <c r="C48" s="76"/>
      <c r="D48" s="83"/>
      <c r="E48" s="83"/>
      <c r="F48" s="84" t="s">
        <v>69</v>
      </c>
      <c r="G48" s="70" t="s">
        <v>25</v>
      </c>
      <c r="H48" s="70" t="s">
        <v>26</v>
      </c>
      <c r="I48" s="70" t="s">
        <v>18</v>
      </c>
      <c r="J48" s="70"/>
      <c r="K48" s="90"/>
      <c r="L48" s="70"/>
      <c r="M48" s="70"/>
      <c r="N48" s="70">
        <v>4</v>
      </c>
      <c r="O48" s="96"/>
      <c r="P48" s="72">
        <v>3.59</v>
      </c>
      <c r="Q48" s="72"/>
      <c r="R48" s="72">
        <v>2550</v>
      </c>
      <c r="S48" s="70">
        <v>9155</v>
      </c>
      <c r="T48" s="248">
        <f>S48*105%</f>
        <v>9612.75</v>
      </c>
      <c r="U48" s="262">
        <f>S48*10%</f>
        <v>915.5</v>
      </c>
      <c r="V48" s="202"/>
      <c r="W48" s="204">
        <v>10529</v>
      </c>
      <c r="X48" s="70"/>
      <c r="Y48" s="70"/>
      <c r="Z48" s="253">
        <f>W48+Y48</f>
        <v>10529</v>
      </c>
      <c r="AA48" s="302"/>
      <c r="AB48" s="76"/>
      <c r="AC48" s="109"/>
      <c r="AD48" s="109"/>
      <c r="AE48" s="165"/>
    </row>
    <row r="49" spans="1:31" ht="13.5" customHeight="1">
      <c r="A49" s="50"/>
      <c r="C49" s="52"/>
      <c r="F49" s="3"/>
      <c r="G49" s="4"/>
      <c r="I49" s="4"/>
      <c r="J49" s="4"/>
      <c r="K49" s="7"/>
      <c r="L49" s="26"/>
      <c r="M49" s="4"/>
      <c r="N49" s="50"/>
      <c r="O49" s="102"/>
      <c r="V49" s="172"/>
      <c r="W49" s="185"/>
      <c r="X49" s="105"/>
    </row>
    <row r="50" spans="1:31">
      <c r="A50" s="50"/>
      <c r="B50" s="10"/>
      <c r="C50" s="222"/>
      <c r="D50" s="10"/>
      <c r="E50" s="10"/>
      <c r="F50" s="11"/>
      <c r="G50" s="9"/>
      <c r="H50" s="9"/>
      <c r="I50" s="9"/>
      <c r="J50" s="4"/>
      <c r="K50" s="7"/>
      <c r="L50" s="26"/>
      <c r="M50" s="4"/>
      <c r="N50" s="26"/>
      <c r="O50" s="100"/>
      <c r="V50" s="172"/>
      <c r="W50" s="185"/>
      <c r="X50" s="105"/>
      <c r="AB50" s="50"/>
      <c r="AC50" s="50"/>
      <c r="AD50" s="50"/>
    </row>
    <row r="51" spans="1:31" ht="18.75">
      <c r="A51" s="50"/>
      <c r="B51" s="16" t="s">
        <v>132</v>
      </c>
      <c r="C51" s="89"/>
      <c r="D51" s="16"/>
      <c r="E51" s="18"/>
      <c r="F51" s="3"/>
      <c r="G51" s="4"/>
      <c r="I51" s="4"/>
      <c r="J51" s="4"/>
      <c r="K51" s="7"/>
      <c r="L51" s="26"/>
      <c r="M51" s="4"/>
      <c r="N51" s="26"/>
      <c r="O51" s="100"/>
      <c r="V51" s="172"/>
      <c r="W51" s="185"/>
      <c r="X51" s="105"/>
      <c r="AB51" s="50"/>
      <c r="AC51" s="50"/>
      <c r="AD51" s="50"/>
    </row>
    <row r="52" spans="1:31" ht="18.75">
      <c r="A52" s="50"/>
      <c r="B52" s="16"/>
      <c r="C52" s="89"/>
      <c r="D52" s="16"/>
      <c r="E52" s="18"/>
      <c r="F52" s="3"/>
      <c r="G52" s="4"/>
      <c r="I52" s="4"/>
      <c r="J52" s="4"/>
      <c r="K52" s="7"/>
      <c r="L52" s="26"/>
      <c r="M52" s="4"/>
      <c r="N52" s="26"/>
      <c r="O52" s="106"/>
      <c r="V52" s="172"/>
      <c r="W52" s="185"/>
      <c r="X52" s="105"/>
      <c r="AB52" s="50"/>
      <c r="AC52" s="50"/>
      <c r="AD52" s="50"/>
    </row>
    <row r="53" spans="1:31" ht="30">
      <c r="A53" s="91">
        <v>1</v>
      </c>
      <c r="B53" s="82"/>
      <c r="C53" s="79"/>
      <c r="D53" s="82"/>
      <c r="E53" s="82"/>
      <c r="F53" s="73"/>
      <c r="G53" s="71"/>
      <c r="H53" s="71"/>
      <c r="I53" s="71"/>
      <c r="J53" s="71"/>
      <c r="K53" s="80" t="s">
        <v>36</v>
      </c>
      <c r="L53" s="72" t="s">
        <v>116</v>
      </c>
      <c r="M53" s="72" t="s">
        <v>18</v>
      </c>
      <c r="N53" s="25"/>
      <c r="O53" s="96">
        <v>2</v>
      </c>
      <c r="P53" s="96">
        <v>2.95</v>
      </c>
      <c r="Q53" s="96"/>
      <c r="R53" s="72">
        <v>2550</v>
      </c>
      <c r="S53" s="70">
        <v>7523</v>
      </c>
      <c r="T53" s="248">
        <v>7899</v>
      </c>
      <c r="U53" s="262">
        <v>732</v>
      </c>
      <c r="V53" s="202"/>
      <c r="W53" s="204">
        <v>8631</v>
      </c>
      <c r="X53" s="70"/>
      <c r="Y53" s="70">
        <v>347</v>
      </c>
      <c r="Z53" s="253">
        <f t="shared" ref="Z53:Z54" si="7">W53+Y53</f>
        <v>8978</v>
      </c>
      <c r="AA53" s="302">
        <v>800</v>
      </c>
      <c r="AB53" s="73"/>
      <c r="AC53" s="109"/>
      <c r="AD53" s="184"/>
      <c r="AE53" s="178"/>
    </row>
    <row r="54" spans="1:31" ht="24" customHeight="1">
      <c r="A54" s="8">
        <v>2</v>
      </c>
      <c r="B54" s="75"/>
      <c r="C54" s="76"/>
      <c r="D54" s="75"/>
      <c r="E54" s="75"/>
      <c r="F54" s="76"/>
      <c r="G54" s="25"/>
      <c r="H54" s="25"/>
      <c r="I54" s="25"/>
      <c r="J54" s="25"/>
      <c r="K54" s="77" t="s">
        <v>37</v>
      </c>
      <c r="L54" s="25"/>
      <c r="M54" s="25" t="s">
        <v>35</v>
      </c>
      <c r="N54" s="25"/>
      <c r="O54" s="96">
        <v>5</v>
      </c>
      <c r="P54" s="96">
        <v>1.94</v>
      </c>
      <c r="Q54" s="96"/>
      <c r="R54" s="72">
        <v>2550</v>
      </c>
      <c r="S54" s="70">
        <v>4947</v>
      </c>
      <c r="T54" s="248">
        <f t="shared" ref="T54" si="8">S54*105%</f>
        <v>5194.3500000000004</v>
      </c>
      <c r="U54" s="262">
        <f t="shared" ref="U54" si="9">S54*10%</f>
        <v>494.70000000000005</v>
      </c>
      <c r="V54" s="202"/>
      <c r="W54" s="204">
        <f t="shared" ref="W54" si="10">T54+U54</f>
        <v>5689.05</v>
      </c>
      <c r="X54" s="70"/>
      <c r="Y54" s="70">
        <v>347</v>
      </c>
      <c r="Z54" s="253">
        <f t="shared" si="7"/>
        <v>6036.05</v>
      </c>
      <c r="AA54" s="302">
        <v>800</v>
      </c>
      <c r="AB54" s="76"/>
      <c r="AC54" s="109"/>
      <c r="AD54" s="184"/>
      <c r="AE54" s="165"/>
    </row>
    <row r="55" spans="1:31">
      <c r="A55" s="50"/>
      <c r="B55" s="87"/>
      <c r="C55" s="52"/>
      <c r="D55" s="87"/>
      <c r="E55" s="87"/>
      <c r="F55" s="52"/>
      <c r="G55" s="26"/>
      <c r="H55" s="26"/>
      <c r="I55" s="26"/>
      <c r="J55" s="26"/>
      <c r="K55" s="86"/>
      <c r="L55" s="26"/>
      <c r="M55" s="26"/>
      <c r="N55" s="26"/>
      <c r="O55" s="100"/>
      <c r="P55" s="100"/>
      <c r="Q55" s="100"/>
      <c r="V55" s="172"/>
      <c r="W55" s="185"/>
      <c r="X55" s="105"/>
      <c r="Y55" s="105"/>
      <c r="AB55" s="52"/>
      <c r="AC55" s="109"/>
      <c r="AD55" s="184"/>
      <c r="AE55" s="165"/>
    </row>
    <row r="56" spans="1:31" s="160" customFormat="1" ht="27.75" customHeight="1">
      <c r="A56" s="109"/>
      <c r="B56" s="147" t="s">
        <v>131</v>
      </c>
      <c r="C56" s="258"/>
      <c r="D56" s="259"/>
      <c r="E56" s="111"/>
      <c r="F56" s="178"/>
      <c r="G56" s="148"/>
      <c r="H56" s="148"/>
      <c r="I56" s="148"/>
      <c r="J56" s="148"/>
      <c r="K56" s="149"/>
      <c r="L56" s="105"/>
      <c r="M56" s="148"/>
      <c r="N56" s="105"/>
      <c r="O56" s="106"/>
      <c r="P56" s="106"/>
      <c r="Q56" s="106"/>
      <c r="R56" s="106"/>
      <c r="S56" s="105"/>
      <c r="T56" s="243"/>
      <c r="U56" s="268"/>
      <c r="V56" s="172"/>
      <c r="W56" s="185"/>
      <c r="X56" s="105"/>
      <c r="Y56" s="105"/>
      <c r="Z56" s="256"/>
      <c r="AA56" s="301"/>
      <c r="AB56" s="178"/>
      <c r="AC56" s="109"/>
      <c r="AD56" s="13"/>
      <c r="AE56" s="178"/>
    </row>
    <row r="57" spans="1:31" s="160" customFormat="1" ht="11.25" customHeight="1">
      <c r="A57" s="109"/>
      <c r="C57" s="165"/>
      <c r="D57" s="111"/>
      <c r="E57" s="111"/>
      <c r="F57" s="178"/>
      <c r="G57" s="148"/>
      <c r="H57" s="148"/>
      <c r="I57" s="148"/>
      <c r="J57" s="148"/>
      <c r="K57" s="149"/>
      <c r="L57" s="105"/>
      <c r="M57" s="148"/>
      <c r="N57" s="105"/>
      <c r="O57" s="106"/>
      <c r="P57" s="106"/>
      <c r="Q57" s="106"/>
      <c r="R57" s="106"/>
      <c r="S57" s="105"/>
      <c r="T57" s="243"/>
      <c r="U57" s="268"/>
      <c r="V57" s="172"/>
      <c r="W57" s="185"/>
      <c r="X57" s="105"/>
      <c r="Y57" s="105"/>
      <c r="Z57" s="256"/>
      <c r="AA57" s="301"/>
      <c r="AB57" s="178"/>
      <c r="AC57" s="109"/>
      <c r="AD57" s="13"/>
      <c r="AE57" s="178"/>
    </row>
    <row r="58" spans="1:31" ht="22.5" customHeight="1">
      <c r="A58" s="8">
        <v>1</v>
      </c>
      <c r="B58" s="1"/>
      <c r="C58" s="76"/>
      <c r="D58" s="141"/>
      <c r="E58" s="141"/>
      <c r="F58" s="67"/>
      <c r="G58" s="65"/>
      <c r="H58" s="65"/>
      <c r="I58" s="65"/>
      <c r="J58" s="65"/>
      <c r="K58" s="69" t="s">
        <v>34</v>
      </c>
      <c r="L58" s="70" t="s">
        <v>25</v>
      </c>
      <c r="M58" s="65" t="s">
        <v>35</v>
      </c>
      <c r="N58" s="70"/>
      <c r="O58" s="72">
        <v>5</v>
      </c>
      <c r="P58" s="72">
        <v>2.34</v>
      </c>
      <c r="Q58" s="72"/>
      <c r="R58" s="72">
        <v>2550</v>
      </c>
      <c r="S58" s="70">
        <v>5967</v>
      </c>
      <c r="T58" s="248">
        <f t="shared" ref="T58" si="11">S58*105%</f>
        <v>6265.35</v>
      </c>
      <c r="U58" s="262">
        <f>S58*10%</f>
        <v>596.70000000000005</v>
      </c>
      <c r="V58" s="202"/>
      <c r="W58" s="204">
        <f>T58+U58</f>
        <v>6862.05</v>
      </c>
      <c r="X58" s="70"/>
      <c r="Y58" s="70">
        <v>347</v>
      </c>
      <c r="Z58" s="253">
        <f t="shared" ref="Z58" si="12">W58+Y58</f>
        <v>7209.05</v>
      </c>
      <c r="AA58" s="302">
        <v>800</v>
      </c>
      <c r="AB58" s="2"/>
      <c r="AC58" s="109"/>
      <c r="AE58" s="178"/>
    </row>
    <row r="59" spans="1:31" ht="18.75">
      <c r="A59" s="50"/>
      <c r="B59" s="10"/>
      <c r="C59" s="224"/>
      <c r="D59" s="10"/>
      <c r="E59" s="10"/>
      <c r="F59" s="14"/>
      <c r="G59" s="15"/>
      <c r="H59" s="15"/>
      <c r="I59" s="15"/>
      <c r="J59" s="4"/>
      <c r="K59" s="7"/>
      <c r="L59" s="26"/>
      <c r="M59" s="4"/>
      <c r="N59" s="26"/>
      <c r="O59" s="98"/>
      <c r="V59" s="172"/>
      <c r="W59" s="185"/>
      <c r="X59" s="105"/>
      <c r="AB59" s="50"/>
      <c r="AC59" s="50"/>
      <c r="AD59" s="50"/>
    </row>
    <row r="60" spans="1:31" ht="18.75">
      <c r="A60" s="50"/>
      <c r="B60" s="16" t="s">
        <v>38</v>
      </c>
      <c r="C60" s="221"/>
      <c r="D60" s="33"/>
      <c r="E60" s="33"/>
      <c r="F60" s="32"/>
      <c r="G60" s="34"/>
      <c r="H60" s="34"/>
      <c r="I60" s="34"/>
      <c r="J60" s="34"/>
      <c r="K60" s="35"/>
      <c r="L60" s="36"/>
      <c r="M60" s="34"/>
      <c r="N60" s="26"/>
      <c r="O60" s="98"/>
      <c r="V60" s="172"/>
      <c r="W60" s="185"/>
      <c r="X60" s="105"/>
      <c r="AB60" s="50"/>
      <c r="AC60" s="50"/>
      <c r="AD60" s="50"/>
    </row>
    <row r="61" spans="1:31" ht="18.75">
      <c r="A61" s="50"/>
      <c r="B61" s="16" t="s">
        <v>129</v>
      </c>
      <c r="C61" s="225"/>
      <c r="D61" s="36"/>
      <c r="E61" s="33"/>
      <c r="F61" s="33"/>
      <c r="G61" s="34"/>
      <c r="H61" s="34"/>
      <c r="I61" s="34"/>
      <c r="J61" s="34"/>
      <c r="K61" s="35"/>
      <c r="L61" s="36"/>
      <c r="M61" s="34"/>
      <c r="N61" s="26"/>
      <c r="O61" s="98"/>
      <c r="V61" s="172"/>
      <c r="W61" s="185"/>
      <c r="X61" s="105"/>
      <c r="AB61" s="50"/>
      <c r="AC61" s="50"/>
      <c r="AD61" s="50"/>
    </row>
    <row r="62" spans="1:31" ht="13.5" customHeight="1">
      <c r="A62" s="50"/>
      <c r="B62" s="16"/>
      <c r="C62" s="225"/>
      <c r="D62" s="36"/>
      <c r="E62" s="33"/>
      <c r="F62" s="33"/>
      <c r="G62" s="34"/>
      <c r="H62" s="34"/>
      <c r="I62" s="34"/>
      <c r="J62" s="34"/>
      <c r="K62" s="35"/>
      <c r="L62" s="36"/>
      <c r="M62" s="34"/>
      <c r="N62" s="26"/>
      <c r="O62" s="100"/>
      <c r="V62" s="172"/>
      <c r="W62" s="185"/>
      <c r="X62" s="105"/>
      <c r="AB62" s="50"/>
      <c r="AC62" s="50"/>
      <c r="AD62" s="50"/>
    </row>
    <row r="63" spans="1:31" ht="18.75">
      <c r="A63" s="50"/>
      <c r="B63" s="38" t="s">
        <v>39</v>
      </c>
      <c r="C63" s="89"/>
      <c r="D63" s="22"/>
      <c r="E63" s="22"/>
      <c r="F63" s="17"/>
      <c r="G63" s="24"/>
      <c r="H63" s="24"/>
      <c r="I63" s="24"/>
      <c r="J63" s="24"/>
      <c r="K63" s="23"/>
      <c r="L63" s="27"/>
      <c r="M63" s="24"/>
      <c r="N63" s="26"/>
      <c r="O63" s="100"/>
      <c r="V63" s="172"/>
      <c r="W63" s="185"/>
      <c r="X63" s="105"/>
      <c r="AB63" s="50"/>
      <c r="AC63" s="50"/>
      <c r="AD63" s="50"/>
    </row>
    <row r="64" spans="1:31" ht="11.25" customHeight="1">
      <c r="A64" s="50"/>
      <c r="B64" s="38"/>
      <c r="C64" s="89"/>
      <c r="D64" s="22"/>
      <c r="E64" s="22"/>
      <c r="F64" s="17"/>
      <c r="G64" s="24"/>
      <c r="H64" s="24"/>
      <c r="I64" s="24"/>
      <c r="J64" s="24"/>
      <c r="K64" s="23"/>
      <c r="L64" s="27"/>
      <c r="M64" s="24"/>
      <c r="N64" s="26"/>
      <c r="O64" s="100"/>
      <c r="V64" s="172"/>
      <c r="W64" s="185"/>
      <c r="X64" s="105"/>
      <c r="AB64" s="50"/>
      <c r="AC64" s="50"/>
      <c r="AD64" s="50"/>
    </row>
    <row r="65" spans="1:31" ht="39" customHeight="1">
      <c r="A65" s="8">
        <v>1</v>
      </c>
      <c r="B65" s="1"/>
      <c r="C65" s="76"/>
      <c r="D65" s="1"/>
      <c r="E65" s="2" t="s">
        <v>40</v>
      </c>
      <c r="F65" s="2"/>
      <c r="G65" s="5" t="s">
        <v>25</v>
      </c>
      <c r="H65" s="5" t="s">
        <v>89</v>
      </c>
      <c r="I65" s="5" t="s">
        <v>18</v>
      </c>
      <c r="J65" s="5"/>
      <c r="K65" s="6"/>
      <c r="L65" s="25"/>
      <c r="M65" s="5"/>
      <c r="N65" s="25">
        <v>2</v>
      </c>
      <c r="O65" s="96"/>
      <c r="P65" s="72">
        <v>3.87</v>
      </c>
      <c r="Q65" s="72"/>
      <c r="R65" s="72">
        <v>2550</v>
      </c>
      <c r="S65" s="72">
        <v>9869</v>
      </c>
      <c r="T65" s="248">
        <f>S65*105%</f>
        <v>10362.450000000001</v>
      </c>
      <c r="U65" s="262">
        <f>S65*10%</f>
        <v>986.90000000000009</v>
      </c>
      <c r="V65" s="203"/>
      <c r="W65" s="203">
        <f>T65+U65</f>
        <v>11349.35</v>
      </c>
      <c r="X65" s="72"/>
      <c r="Y65" s="70"/>
      <c r="Z65" s="252">
        <f>W65+Y65</f>
        <v>11349.35</v>
      </c>
      <c r="AA65" s="203"/>
      <c r="AB65" s="2"/>
      <c r="AC65" s="109"/>
      <c r="AD65" s="109"/>
      <c r="AE65" s="178"/>
    </row>
    <row r="66" spans="1:31">
      <c r="A66" s="50"/>
      <c r="C66" s="52"/>
      <c r="E66" s="3"/>
      <c r="F66" s="3"/>
      <c r="G66" s="4"/>
      <c r="I66" s="4"/>
      <c r="J66" s="4"/>
      <c r="K66" s="7"/>
      <c r="L66" s="26"/>
      <c r="M66" s="4"/>
      <c r="N66" s="26"/>
      <c r="O66" s="100"/>
      <c r="V66" s="172"/>
      <c r="W66" s="185"/>
      <c r="X66" s="105"/>
      <c r="AB66" s="50"/>
      <c r="AC66" s="50"/>
      <c r="AD66" s="50"/>
    </row>
    <row r="67" spans="1:31" ht="18.75">
      <c r="A67" s="50"/>
      <c r="B67" s="38" t="s">
        <v>41</v>
      </c>
      <c r="C67" s="226"/>
      <c r="D67" s="38"/>
      <c r="E67" s="38"/>
      <c r="F67" s="45"/>
      <c r="G67" s="46"/>
      <c r="H67" s="46"/>
      <c r="I67" s="37"/>
      <c r="J67" s="37"/>
      <c r="K67" s="42"/>
      <c r="L67" s="43"/>
      <c r="M67" s="37"/>
      <c r="N67" s="26"/>
      <c r="O67" s="100"/>
      <c r="V67" s="172"/>
      <c r="W67" s="185"/>
      <c r="X67" s="105"/>
      <c r="AB67" s="50"/>
      <c r="AC67" s="50"/>
      <c r="AD67" s="50"/>
    </row>
    <row r="68" spans="1:31" ht="11.25" customHeight="1">
      <c r="A68" s="50"/>
      <c r="B68" s="38"/>
      <c r="C68" s="226"/>
      <c r="D68" s="38"/>
      <c r="E68" s="38"/>
      <c r="F68" s="45"/>
      <c r="G68" s="46"/>
      <c r="H68" s="46"/>
      <c r="I68" s="37"/>
      <c r="J68" s="37"/>
      <c r="K68" s="42"/>
      <c r="L68" s="43"/>
      <c r="M68" s="37"/>
      <c r="N68" s="26"/>
      <c r="O68" s="100"/>
      <c r="V68" s="172"/>
      <c r="W68" s="185"/>
      <c r="X68" s="105"/>
      <c r="AB68" s="50"/>
      <c r="AC68" s="50"/>
      <c r="AD68" s="50"/>
    </row>
    <row r="69" spans="1:31" ht="30">
      <c r="A69" s="8">
        <v>2</v>
      </c>
      <c r="B69" s="1"/>
      <c r="C69" s="76"/>
      <c r="D69" s="1"/>
      <c r="E69" s="1"/>
      <c r="F69" s="2" t="s">
        <v>24</v>
      </c>
      <c r="G69" s="5" t="s">
        <v>25</v>
      </c>
      <c r="H69" s="5" t="s">
        <v>33</v>
      </c>
      <c r="I69" s="5" t="s">
        <v>18</v>
      </c>
      <c r="J69" s="5"/>
      <c r="K69" s="6"/>
      <c r="L69" s="25"/>
      <c r="M69" s="5"/>
      <c r="N69" s="25">
        <v>2</v>
      </c>
      <c r="O69" s="96"/>
      <c r="P69" s="72">
        <v>3.34</v>
      </c>
      <c r="Q69" s="72"/>
      <c r="R69" s="72">
        <v>2550</v>
      </c>
      <c r="S69" s="70">
        <v>7803</v>
      </c>
      <c r="T69" s="248">
        <v>8943</v>
      </c>
      <c r="U69" s="262">
        <f>S69*10%</f>
        <v>780.30000000000007</v>
      </c>
      <c r="V69" s="202"/>
      <c r="W69" s="204">
        <f>T69+U69</f>
        <v>9723.2999999999993</v>
      </c>
      <c r="X69" s="70"/>
      <c r="Y69" s="70">
        <v>347</v>
      </c>
      <c r="Z69" s="253">
        <f t="shared" ref="Z69" si="13">W69+Y69</f>
        <v>10070.299999999999</v>
      </c>
      <c r="AA69" s="302">
        <v>800</v>
      </c>
      <c r="AB69" s="2"/>
      <c r="AC69" s="109"/>
      <c r="AD69" s="187"/>
      <c r="AE69" s="178"/>
    </row>
    <row r="70" spans="1:31" ht="15" customHeight="1">
      <c r="A70" s="50"/>
      <c r="C70" s="52"/>
      <c r="F70" s="3"/>
      <c r="G70" s="4"/>
      <c r="I70" s="4"/>
      <c r="J70" s="4"/>
      <c r="K70" s="7"/>
      <c r="L70" s="26"/>
      <c r="M70" s="4"/>
      <c r="N70" s="26"/>
      <c r="O70" s="100"/>
      <c r="V70" s="172"/>
      <c r="W70" s="185"/>
      <c r="X70" s="105"/>
      <c r="AE70" s="178"/>
    </row>
    <row r="71" spans="1:31" ht="15" customHeight="1">
      <c r="A71" s="50"/>
      <c r="B71" s="38" t="s">
        <v>31</v>
      </c>
      <c r="C71" s="227"/>
      <c r="D71" s="38"/>
      <c r="E71" s="38"/>
      <c r="F71" s="44"/>
      <c r="G71" s="169"/>
      <c r="H71" s="169"/>
      <c r="I71" s="24"/>
      <c r="J71" s="24"/>
      <c r="K71" s="23"/>
      <c r="L71" s="27"/>
      <c r="M71" s="24"/>
      <c r="N71" s="26"/>
      <c r="O71" s="100"/>
      <c r="V71" s="172"/>
      <c r="W71" s="185"/>
      <c r="X71" s="105"/>
      <c r="AE71" s="175"/>
    </row>
    <row r="72" spans="1:31" ht="15" customHeight="1">
      <c r="A72" s="50"/>
      <c r="B72" s="16"/>
      <c r="C72" s="89"/>
      <c r="D72" s="16"/>
      <c r="E72" s="16"/>
      <c r="F72" s="32"/>
      <c r="G72" s="24"/>
      <c r="H72" s="24"/>
      <c r="I72" s="24"/>
      <c r="J72" s="24"/>
      <c r="K72" s="23"/>
      <c r="L72" s="27"/>
      <c r="M72" s="24"/>
      <c r="N72" s="26"/>
      <c r="O72" s="100"/>
      <c r="V72" s="172"/>
      <c r="W72" s="185"/>
      <c r="X72" s="105"/>
      <c r="AE72" s="175"/>
    </row>
    <row r="73" spans="1:31" s="111" customFormat="1" ht="46.5" customHeight="1">
      <c r="A73" s="93">
        <v>3</v>
      </c>
      <c r="B73" s="141"/>
      <c r="C73" s="84"/>
      <c r="D73" s="141"/>
      <c r="E73" s="141"/>
      <c r="F73" s="67" t="s">
        <v>24</v>
      </c>
      <c r="G73" s="65" t="s">
        <v>25</v>
      </c>
      <c r="H73" s="65" t="s">
        <v>26</v>
      </c>
      <c r="I73" s="65" t="s">
        <v>18</v>
      </c>
      <c r="J73" s="65"/>
      <c r="K73" s="69"/>
      <c r="L73" s="70"/>
      <c r="M73" s="65"/>
      <c r="N73" s="70">
        <v>3</v>
      </c>
      <c r="O73" s="72"/>
      <c r="P73" s="72">
        <v>3.5</v>
      </c>
      <c r="Q73" s="72"/>
      <c r="R73" s="72">
        <v>2550</v>
      </c>
      <c r="S73" s="70">
        <v>8925</v>
      </c>
      <c r="T73" s="248">
        <f>S73*105%</f>
        <v>9371.25</v>
      </c>
      <c r="U73" s="262">
        <f>S73*10%</f>
        <v>892.5</v>
      </c>
      <c r="V73" s="202"/>
      <c r="W73" s="204">
        <f>T73+U73</f>
        <v>10263.75</v>
      </c>
      <c r="X73" s="70"/>
      <c r="Y73" s="70"/>
      <c r="Z73" s="252">
        <f>W73+Y73</f>
        <v>10263.75</v>
      </c>
      <c r="AA73" s="203"/>
      <c r="AB73" s="67"/>
      <c r="AC73" s="109"/>
      <c r="AD73" s="142"/>
      <c r="AE73" s="178"/>
    </row>
    <row r="74" spans="1:31" ht="36.75" customHeight="1">
      <c r="A74" s="91">
        <v>4</v>
      </c>
      <c r="B74" s="78"/>
      <c r="C74" s="79"/>
      <c r="D74" s="78"/>
      <c r="E74" s="78"/>
      <c r="F74" s="79" t="s">
        <v>24</v>
      </c>
      <c r="G74" s="72" t="s">
        <v>101</v>
      </c>
      <c r="H74" s="65" t="s">
        <v>26</v>
      </c>
      <c r="I74" s="72" t="s">
        <v>18</v>
      </c>
      <c r="J74" s="72"/>
      <c r="K74" s="80"/>
      <c r="L74" s="72"/>
      <c r="M74" s="72"/>
      <c r="N74" s="25">
        <v>4</v>
      </c>
      <c r="O74" s="96"/>
      <c r="P74" s="72">
        <v>3.59</v>
      </c>
      <c r="Q74" s="72"/>
      <c r="R74" s="72">
        <v>2550</v>
      </c>
      <c r="S74" s="70">
        <v>9155</v>
      </c>
      <c r="T74" s="248">
        <v>9613</v>
      </c>
      <c r="U74" s="262">
        <v>839</v>
      </c>
      <c r="V74" s="202"/>
      <c r="W74" s="204">
        <v>10452</v>
      </c>
      <c r="X74" s="70"/>
      <c r="Y74" s="70"/>
      <c r="Z74" s="252">
        <v>10452</v>
      </c>
      <c r="AA74" s="203"/>
      <c r="AB74" s="79"/>
      <c r="AC74" s="109"/>
      <c r="AE74" s="165"/>
    </row>
    <row r="75" spans="1:31" ht="15" customHeight="1">
      <c r="A75" s="50"/>
      <c r="C75" s="52"/>
      <c r="F75" s="3"/>
      <c r="G75" s="4"/>
      <c r="I75" s="4"/>
      <c r="J75" s="4"/>
      <c r="K75" s="7"/>
      <c r="L75" s="26"/>
      <c r="M75" s="4"/>
      <c r="N75" s="26"/>
      <c r="O75" s="100"/>
      <c r="V75" s="172"/>
      <c r="W75" s="185"/>
      <c r="X75" s="105"/>
      <c r="AE75" s="178"/>
    </row>
    <row r="76" spans="1:31" ht="18.75">
      <c r="A76" s="50"/>
      <c r="B76" s="38" t="s">
        <v>42</v>
      </c>
      <c r="C76" s="226"/>
      <c r="D76" s="38"/>
      <c r="E76" s="38"/>
      <c r="F76" s="40"/>
      <c r="G76" s="37"/>
      <c r="H76" s="37"/>
      <c r="I76" s="37"/>
      <c r="J76" s="37"/>
      <c r="K76" s="42"/>
      <c r="L76" s="43"/>
      <c r="M76" s="37"/>
      <c r="N76" s="26"/>
      <c r="O76" s="100"/>
      <c r="V76" s="172"/>
      <c r="W76" s="185"/>
      <c r="X76" s="105"/>
      <c r="AE76" s="176"/>
    </row>
    <row r="77" spans="1:31" ht="9.75" customHeight="1">
      <c r="A77" s="50"/>
      <c r="B77" s="38"/>
      <c r="C77" s="226"/>
      <c r="D77" s="38"/>
      <c r="E77" s="38"/>
      <c r="F77" s="40"/>
      <c r="G77" s="37"/>
      <c r="H77" s="37"/>
      <c r="I77" s="37"/>
      <c r="J77" s="37"/>
      <c r="K77" s="42"/>
      <c r="L77" s="43"/>
      <c r="M77" s="37"/>
      <c r="N77" s="105"/>
      <c r="O77" s="106"/>
      <c r="V77" s="172"/>
      <c r="W77" s="185"/>
      <c r="X77" s="105"/>
      <c r="AE77" s="176"/>
    </row>
    <row r="78" spans="1:31" ht="30">
      <c r="A78" s="72">
        <v>5</v>
      </c>
      <c r="B78" s="82"/>
      <c r="C78" s="79"/>
      <c r="D78" s="82"/>
      <c r="E78" s="82"/>
      <c r="F78" s="73"/>
      <c r="G78" s="71"/>
      <c r="H78" s="71"/>
      <c r="I78" s="71"/>
      <c r="J78" s="71"/>
      <c r="K78" s="69" t="s">
        <v>36</v>
      </c>
      <c r="L78" s="65" t="s">
        <v>102</v>
      </c>
      <c r="M78" s="65" t="s">
        <v>18</v>
      </c>
      <c r="N78" s="65">
        <v>3</v>
      </c>
      <c r="O78" s="72"/>
      <c r="P78" s="72">
        <v>3.12</v>
      </c>
      <c r="Q78" s="72"/>
      <c r="R78" s="72">
        <v>2550</v>
      </c>
      <c r="S78" s="70">
        <v>7956</v>
      </c>
      <c r="T78" s="248">
        <f>S78*105%</f>
        <v>8353.8000000000011</v>
      </c>
      <c r="U78" s="262">
        <f>S78*10%</f>
        <v>795.6</v>
      </c>
      <c r="V78" s="202"/>
      <c r="W78" s="204">
        <v>9150</v>
      </c>
      <c r="X78" s="70"/>
      <c r="Y78" s="70">
        <v>347</v>
      </c>
      <c r="Z78" s="253">
        <f>W78+Y78</f>
        <v>9497</v>
      </c>
      <c r="AA78" s="302">
        <v>800</v>
      </c>
      <c r="AB78" s="73"/>
      <c r="AC78" s="109"/>
      <c r="AD78" s="50"/>
      <c r="AE78" s="178"/>
    </row>
    <row r="79" spans="1:31" ht="15.75" customHeight="1">
      <c r="A79" s="106"/>
      <c r="B79" s="156"/>
      <c r="C79" s="108"/>
      <c r="D79" s="156"/>
      <c r="E79" s="156"/>
      <c r="F79" s="107"/>
      <c r="G79" s="157"/>
      <c r="H79" s="157"/>
      <c r="I79" s="157"/>
      <c r="J79" s="157"/>
      <c r="K79" s="149"/>
      <c r="L79" s="148"/>
      <c r="M79" s="148"/>
      <c r="N79" s="105"/>
      <c r="O79" s="106"/>
      <c r="V79" s="172"/>
      <c r="W79" s="185"/>
      <c r="X79" s="105"/>
      <c r="AE79" s="178"/>
    </row>
    <row r="80" spans="1:31" ht="15.75" customHeight="1">
      <c r="A80" s="106"/>
      <c r="B80" s="156"/>
      <c r="C80" s="108"/>
      <c r="D80" s="156"/>
      <c r="E80" s="156"/>
      <c r="F80" s="107"/>
      <c r="G80" s="157"/>
      <c r="H80" s="157"/>
      <c r="I80" s="157"/>
      <c r="J80" s="157"/>
      <c r="K80" s="149"/>
      <c r="L80" s="148"/>
      <c r="M80" s="148"/>
      <c r="N80" s="105"/>
      <c r="O80" s="106"/>
      <c r="V80" s="172"/>
      <c r="W80" s="185"/>
      <c r="X80" s="105"/>
      <c r="AE80" s="178"/>
    </row>
    <row r="81" spans="1:31" ht="18.75">
      <c r="A81" s="50"/>
      <c r="B81" s="38" t="s">
        <v>95</v>
      </c>
      <c r="C81" s="227"/>
      <c r="D81" s="153"/>
      <c r="E81" s="146"/>
      <c r="F81" s="155"/>
      <c r="G81" s="159"/>
      <c r="H81" s="159"/>
      <c r="I81" s="159"/>
      <c r="J81" s="143"/>
      <c r="K81" s="144"/>
      <c r="L81" s="145"/>
      <c r="M81" s="143"/>
      <c r="N81" s="105"/>
      <c r="O81" s="106"/>
      <c r="V81" s="172"/>
      <c r="W81" s="185"/>
      <c r="X81" s="105"/>
      <c r="AE81" s="175"/>
    </row>
    <row r="82" spans="1:31" ht="15" customHeight="1">
      <c r="A82" s="50"/>
      <c r="B82" s="16"/>
      <c r="C82" s="89"/>
      <c r="D82" s="147"/>
      <c r="E82" s="150"/>
      <c r="F82" s="151"/>
      <c r="G82" s="152"/>
      <c r="H82" s="154"/>
      <c r="I82" s="152"/>
      <c r="J82" s="143"/>
      <c r="K82" s="144"/>
      <c r="L82" s="145"/>
      <c r="M82" s="143"/>
      <c r="N82" s="105"/>
      <c r="O82" s="106"/>
      <c r="V82" s="172"/>
      <c r="W82" s="185"/>
      <c r="X82" s="105"/>
      <c r="AE82" s="175"/>
    </row>
    <row r="83" spans="1:31" ht="30">
      <c r="A83" s="70">
        <v>6</v>
      </c>
      <c r="B83" s="83"/>
      <c r="C83" s="84"/>
      <c r="D83" s="83"/>
      <c r="E83" s="83"/>
      <c r="F83" s="84" t="s">
        <v>24</v>
      </c>
      <c r="G83" s="70" t="s">
        <v>25</v>
      </c>
      <c r="H83" s="70" t="s">
        <v>27</v>
      </c>
      <c r="I83" s="70" t="s">
        <v>18</v>
      </c>
      <c r="J83" s="70"/>
      <c r="K83" s="90"/>
      <c r="L83" s="70"/>
      <c r="M83" s="70"/>
      <c r="N83" s="70">
        <v>3</v>
      </c>
      <c r="O83" s="72"/>
      <c r="P83" s="72">
        <v>3.22</v>
      </c>
      <c r="Q83" s="72"/>
      <c r="R83" s="72">
        <v>2550</v>
      </c>
      <c r="S83" s="70">
        <v>8211</v>
      </c>
      <c r="T83" s="248">
        <f>S83*105%</f>
        <v>8621.5500000000011</v>
      </c>
      <c r="U83" s="262">
        <f>S83*10%</f>
        <v>821.1</v>
      </c>
      <c r="V83" s="202"/>
      <c r="W83" s="204">
        <f>T83+U83</f>
        <v>9442.6500000000015</v>
      </c>
      <c r="X83" s="70"/>
      <c r="Y83" s="70">
        <v>347</v>
      </c>
      <c r="Z83" s="253">
        <v>9790</v>
      </c>
      <c r="AA83" s="302">
        <v>800</v>
      </c>
      <c r="AB83" s="84"/>
      <c r="AC83" s="109"/>
      <c r="AE83" s="165"/>
    </row>
    <row r="84" spans="1:31" ht="9.75" customHeight="1">
      <c r="A84" s="50"/>
      <c r="C84" s="52"/>
      <c r="F84" s="3"/>
      <c r="G84" s="4"/>
      <c r="I84" s="4"/>
      <c r="J84" s="4"/>
      <c r="K84" s="7"/>
      <c r="L84" s="26"/>
      <c r="M84" s="4"/>
      <c r="N84" s="26"/>
      <c r="O84" s="98"/>
      <c r="V84" s="172"/>
      <c r="W84" s="185"/>
      <c r="X84" s="105"/>
      <c r="AE84" s="178"/>
    </row>
    <row r="85" spans="1:31" ht="18.75">
      <c r="A85" s="50"/>
      <c r="B85" s="38" t="s">
        <v>32</v>
      </c>
      <c r="C85" s="227"/>
      <c r="D85" s="38"/>
      <c r="E85" s="39"/>
      <c r="F85" s="20"/>
      <c r="G85" s="21"/>
      <c r="H85" s="21"/>
      <c r="I85" s="21"/>
      <c r="J85" s="24"/>
      <c r="K85" s="23"/>
      <c r="L85" s="27"/>
      <c r="M85" s="24"/>
      <c r="N85" s="26"/>
      <c r="O85" s="100"/>
      <c r="V85" s="172"/>
      <c r="W85" s="185"/>
      <c r="X85" s="105"/>
      <c r="AE85" s="175"/>
    </row>
    <row r="86" spans="1:31" ht="9" customHeight="1">
      <c r="A86" s="50"/>
      <c r="B86" s="16"/>
      <c r="C86" s="89"/>
      <c r="D86" s="16"/>
      <c r="E86" s="19"/>
      <c r="F86" s="20"/>
      <c r="G86" s="21"/>
      <c r="H86" s="21"/>
      <c r="I86" s="21"/>
      <c r="J86" s="24"/>
      <c r="K86" s="23"/>
      <c r="L86" s="27"/>
      <c r="M86" s="24"/>
      <c r="N86" s="26"/>
      <c r="O86" s="100"/>
      <c r="V86" s="172"/>
      <c r="W86" s="185"/>
      <c r="X86" s="105"/>
      <c r="AE86" s="175"/>
    </row>
    <row r="87" spans="1:31" ht="50.25" customHeight="1">
      <c r="A87" s="91">
        <v>7</v>
      </c>
      <c r="B87" s="78"/>
      <c r="C87" s="84"/>
      <c r="D87" s="78"/>
      <c r="E87" s="78"/>
      <c r="F87" s="79" t="s">
        <v>24</v>
      </c>
      <c r="G87" s="72" t="s">
        <v>25</v>
      </c>
      <c r="H87" s="72" t="s">
        <v>27</v>
      </c>
      <c r="I87" s="72" t="s">
        <v>18</v>
      </c>
      <c r="J87" s="72"/>
      <c r="K87" s="80"/>
      <c r="L87" s="72"/>
      <c r="M87" s="72"/>
      <c r="N87" s="25">
        <v>3</v>
      </c>
      <c r="O87" s="96"/>
      <c r="P87" s="72">
        <v>3.22</v>
      </c>
      <c r="Q87" s="72"/>
      <c r="R87" s="72">
        <v>2550</v>
      </c>
      <c r="S87" s="70">
        <v>8211</v>
      </c>
      <c r="T87" s="248">
        <v>8622</v>
      </c>
      <c r="U87" s="262">
        <v>764</v>
      </c>
      <c r="V87" s="202"/>
      <c r="W87" s="204">
        <v>9386</v>
      </c>
      <c r="X87" s="70"/>
      <c r="Y87" s="70">
        <v>347</v>
      </c>
      <c r="Z87" s="253">
        <v>9109</v>
      </c>
      <c r="AA87" s="302">
        <v>800</v>
      </c>
      <c r="AB87" s="67"/>
      <c r="AC87" s="109"/>
      <c r="AE87" s="165"/>
    </row>
    <row r="88" spans="1:31" s="255" customFormat="1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101"/>
      <c r="U88" s="268"/>
      <c r="V88" s="97"/>
      <c r="W88" s="101"/>
      <c r="X88" s="97"/>
      <c r="Y88" s="97"/>
      <c r="Z88" s="101"/>
      <c r="AA88" s="173"/>
      <c r="AB88" s="97"/>
    </row>
    <row r="89" spans="1:31" ht="18.75">
      <c r="A89" s="50"/>
      <c r="B89" s="38" t="s">
        <v>112</v>
      </c>
      <c r="C89" s="227"/>
      <c r="D89" s="153"/>
      <c r="E89" s="146"/>
      <c r="F89" s="155"/>
      <c r="G89" s="159"/>
      <c r="H89" s="159"/>
      <c r="I89" s="159"/>
      <c r="J89" s="143"/>
      <c r="K89" s="144"/>
      <c r="L89" s="145"/>
      <c r="M89" s="143"/>
      <c r="N89" s="105"/>
      <c r="O89" s="106"/>
      <c r="V89" s="172"/>
      <c r="W89" s="185"/>
      <c r="X89" s="105"/>
      <c r="AE89" s="175"/>
    </row>
    <row r="90" spans="1:31" ht="15" customHeight="1">
      <c r="A90" s="50"/>
      <c r="B90" s="16"/>
      <c r="C90" s="89"/>
      <c r="D90" s="147"/>
      <c r="E90" s="150"/>
      <c r="F90" s="151"/>
      <c r="G90" s="152"/>
      <c r="H90" s="154"/>
      <c r="I90" s="152"/>
      <c r="J90" s="143"/>
      <c r="K90" s="144"/>
      <c r="L90" s="145"/>
      <c r="M90" s="143"/>
      <c r="N90" s="105"/>
      <c r="O90" s="106"/>
      <c r="V90" s="172"/>
      <c r="W90" s="185"/>
      <c r="X90" s="105"/>
      <c r="AE90" s="175"/>
    </row>
    <row r="91" spans="1:31" s="111" customFormat="1" ht="30">
      <c r="A91" s="93">
        <v>8</v>
      </c>
      <c r="B91" s="141"/>
      <c r="C91" s="84"/>
      <c r="D91" s="141"/>
      <c r="E91" s="141"/>
      <c r="F91" s="67" t="s">
        <v>24</v>
      </c>
      <c r="G91" s="65" t="s">
        <v>25</v>
      </c>
      <c r="H91" s="65" t="s">
        <v>33</v>
      </c>
      <c r="I91" s="65" t="s">
        <v>18</v>
      </c>
      <c r="J91" s="65"/>
      <c r="K91" s="69"/>
      <c r="L91" s="70"/>
      <c r="M91" s="65"/>
      <c r="N91" s="70">
        <v>5</v>
      </c>
      <c r="O91" s="72"/>
      <c r="P91" s="72">
        <v>3.67</v>
      </c>
      <c r="Q91" s="72"/>
      <c r="R91" s="72">
        <v>2550</v>
      </c>
      <c r="S91" s="70">
        <v>9359</v>
      </c>
      <c r="T91" s="248">
        <f t="shared" ref="T91" si="14">S91*105%</f>
        <v>9826.9500000000007</v>
      </c>
      <c r="U91" s="262">
        <f>S91*10%</f>
        <v>935.90000000000009</v>
      </c>
      <c r="V91" s="202"/>
      <c r="W91" s="204">
        <f>T91+U91</f>
        <v>10762.85</v>
      </c>
      <c r="X91" s="70"/>
      <c r="Y91" s="70"/>
      <c r="Z91" s="253">
        <f t="shared" ref="Z91" si="15">W91+Y91</f>
        <v>10762.85</v>
      </c>
      <c r="AA91" s="302"/>
      <c r="AB91" s="67"/>
      <c r="AC91" s="109"/>
      <c r="AD91" s="192"/>
      <c r="AE91" s="165"/>
    </row>
    <row r="92" spans="1:31" s="255" customFormat="1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101"/>
      <c r="U92" s="268"/>
      <c r="V92" s="97"/>
      <c r="W92" s="101"/>
      <c r="X92" s="97"/>
      <c r="Y92" s="97"/>
      <c r="Z92" s="101"/>
      <c r="AA92" s="173"/>
      <c r="AB92" s="97"/>
    </row>
    <row r="93" spans="1:31" ht="22.5" customHeight="1">
      <c r="A93" s="50"/>
      <c r="B93" s="16" t="s">
        <v>45</v>
      </c>
      <c r="C93" s="223"/>
      <c r="D93" s="16"/>
      <c r="E93" s="16"/>
      <c r="F93" s="29"/>
      <c r="G93" s="28"/>
      <c r="H93" s="28"/>
      <c r="I93" s="28"/>
      <c r="J93" s="28"/>
      <c r="K93" s="30"/>
      <c r="L93" s="31"/>
      <c r="M93" s="28"/>
      <c r="N93" s="26"/>
      <c r="O93" s="100"/>
      <c r="V93" s="172"/>
      <c r="W93" s="185"/>
      <c r="X93" s="105"/>
    </row>
    <row r="94" spans="1:31" ht="21.75" customHeight="1">
      <c r="A94" s="50"/>
      <c r="B94" s="16"/>
      <c r="C94" s="223"/>
      <c r="D94" s="16"/>
      <c r="E94" s="16"/>
      <c r="F94" s="29"/>
      <c r="G94" s="28"/>
      <c r="H94" s="28"/>
      <c r="I94" s="28"/>
      <c r="J94" s="28"/>
      <c r="K94" s="30"/>
      <c r="L94" s="31"/>
      <c r="M94" s="28"/>
      <c r="N94" s="109"/>
      <c r="O94" s="99"/>
      <c r="V94" s="172"/>
      <c r="W94" s="185"/>
      <c r="X94" s="105"/>
    </row>
    <row r="95" spans="1:31" ht="34.5" customHeight="1">
      <c r="A95" s="93">
        <v>1</v>
      </c>
      <c r="B95" s="129"/>
      <c r="C95" s="84"/>
      <c r="D95" s="141"/>
      <c r="E95" s="141" t="s">
        <v>23</v>
      </c>
      <c r="F95" s="67"/>
      <c r="G95" s="65" t="s">
        <v>25</v>
      </c>
      <c r="H95" s="65" t="s">
        <v>89</v>
      </c>
      <c r="I95" s="65" t="s">
        <v>18</v>
      </c>
      <c r="J95" s="65"/>
      <c r="K95" s="69"/>
      <c r="L95" s="70"/>
      <c r="M95" s="65"/>
      <c r="N95" s="70">
        <v>4</v>
      </c>
      <c r="O95" s="130"/>
      <c r="P95" s="72">
        <v>3.87</v>
      </c>
      <c r="Q95" s="72"/>
      <c r="R95" s="72">
        <v>2550</v>
      </c>
      <c r="S95" s="72">
        <v>9869</v>
      </c>
      <c r="T95" s="248">
        <f>S95*105%</f>
        <v>10362.450000000001</v>
      </c>
      <c r="U95" s="262">
        <f>S95*10%</f>
        <v>986.90000000000009</v>
      </c>
      <c r="V95" s="203"/>
      <c r="W95" s="203">
        <f>T95+U95</f>
        <v>11349.35</v>
      </c>
      <c r="X95" s="72"/>
      <c r="Y95" s="70"/>
      <c r="Z95" s="252">
        <v>11696</v>
      </c>
      <c r="AA95" s="203"/>
      <c r="AB95" s="67"/>
      <c r="AC95" s="109"/>
      <c r="AD95" s="109"/>
      <c r="AE95" s="178"/>
    </row>
    <row r="96" spans="1:31" ht="10.5" customHeight="1">
      <c r="A96" s="50"/>
      <c r="C96" s="52"/>
      <c r="F96" s="3"/>
      <c r="G96" s="4"/>
      <c r="I96" s="4"/>
      <c r="J96" s="4"/>
      <c r="K96" s="7"/>
      <c r="L96" s="26"/>
      <c r="M96" s="4"/>
      <c r="N96" s="26"/>
      <c r="O96" s="100"/>
      <c r="V96" s="172"/>
      <c r="W96" s="185"/>
      <c r="X96" s="105"/>
      <c r="AE96" s="178"/>
    </row>
    <row r="97" spans="1:31" ht="18.75">
      <c r="A97" s="50"/>
      <c r="B97" s="38" t="s">
        <v>117</v>
      </c>
      <c r="D97" s="40"/>
      <c r="E97" s="38"/>
      <c r="F97" s="38"/>
      <c r="G97" s="40"/>
      <c r="H97" s="37"/>
      <c r="I97" s="37"/>
      <c r="J97" s="37"/>
      <c r="K97" s="42"/>
      <c r="L97" s="43"/>
      <c r="M97" s="37"/>
      <c r="N97" s="26"/>
      <c r="O97" s="100"/>
      <c r="V97" s="172"/>
      <c r="W97" s="185"/>
      <c r="X97" s="105"/>
      <c r="AE97" s="176"/>
    </row>
    <row r="98" spans="1:31" ht="19.5" customHeight="1">
      <c r="A98" s="50"/>
      <c r="B98" s="38"/>
      <c r="C98" s="226"/>
      <c r="D98" s="38"/>
      <c r="E98" s="38"/>
      <c r="F98" s="40"/>
      <c r="G98" s="37"/>
      <c r="H98" s="37"/>
      <c r="I98" s="37"/>
      <c r="J98" s="37"/>
      <c r="K98" s="42"/>
      <c r="L98" s="43"/>
      <c r="M98" s="37"/>
      <c r="N98" s="26"/>
      <c r="O98" s="100"/>
      <c r="V98" s="172"/>
      <c r="W98" s="185"/>
      <c r="X98" s="105"/>
      <c r="AE98" s="176"/>
    </row>
    <row r="99" spans="1:31" ht="30">
      <c r="A99" s="8">
        <v>2</v>
      </c>
      <c r="B99" s="1"/>
      <c r="C99" s="76"/>
      <c r="D99" s="1"/>
      <c r="E99" s="1"/>
      <c r="F99" s="2" t="s">
        <v>24</v>
      </c>
      <c r="G99" s="5" t="s">
        <v>25</v>
      </c>
      <c r="H99" s="5" t="s">
        <v>26</v>
      </c>
      <c r="I99" s="5" t="s">
        <v>18</v>
      </c>
      <c r="J99" s="5"/>
      <c r="K99" s="6"/>
      <c r="L99" s="25"/>
      <c r="M99" s="5"/>
      <c r="N99" s="25">
        <v>5</v>
      </c>
      <c r="O99" s="96"/>
      <c r="P99" s="72">
        <v>3.67</v>
      </c>
      <c r="Q99" s="72"/>
      <c r="R99" s="72">
        <v>2550</v>
      </c>
      <c r="S99" s="70">
        <v>9359</v>
      </c>
      <c r="T99" s="248">
        <f>S99*105%</f>
        <v>9826.9500000000007</v>
      </c>
      <c r="U99" s="262">
        <f>S99*10%</f>
        <v>935.90000000000009</v>
      </c>
      <c r="V99" s="202"/>
      <c r="W99" s="264">
        <f>T99+U99</f>
        <v>10762.85</v>
      </c>
      <c r="X99" s="254"/>
      <c r="Y99" s="70"/>
      <c r="Z99" s="253">
        <f>W99+Y99</f>
        <v>10762.85</v>
      </c>
      <c r="AA99" s="302"/>
      <c r="AB99" s="2"/>
      <c r="AC99" s="109"/>
      <c r="AD99" s="188"/>
      <c r="AE99" s="165"/>
    </row>
    <row r="100" spans="1:31" ht="30">
      <c r="A100" s="70">
        <v>3</v>
      </c>
      <c r="B100" s="70"/>
      <c r="C100" s="158"/>
      <c r="D100" s="72"/>
      <c r="E100" s="72"/>
      <c r="F100" s="80" t="s">
        <v>46</v>
      </c>
      <c r="G100" s="72" t="s">
        <v>25</v>
      </c>
      <c r="H100" s="72" t="s">
        <v>33</v>
      </c>
      <c r="I100" s="72" t="s">
        <v>18</v>
      </c>
      <c r="J100" s="72"/>
      <c r="K100" s="90"/>
      <c r="L100" s="70"/>
      <c r="M100" s="70"/>
      <c r="N100" s="70">
        <v>5</v>
      </c>
      <c r="O100" s="72"/>
      <c r="P100" s="72">
        <v>3.67</v>
      </c>
      <c r="Q100" s="72"/>
      <c r="R100" s="72">
        <v>2550</v>
      </c>
      <c r="S100" s="70">
        <v>9359</v>
      </c>
      <c r="T100" s="248">
        <f t="shared" ref="T100" si="16">S100*105%</f>
        <v>9826.9500000000007</v>
      </c>
      <c r="U100" s="262">
        <f t="shared" ref="U100" si="17">S100*10%</f>
        <v>935.90000000000009</v>
      </c>
      <c r="V100" s="202"/>
      <c r="W100" s="264">
        <f t="shared" ref="W100" si="18">T100+U100</f>
        <v>10762.85</v>
      </c>
      <c r="X100" s="70"/>
      <c r="Y100" s="70"/>
      <c r="Z100" s="253">
        <f t="shared" ref="Z100" si="19">W100+Y100</f>
        <v>10762.85</v>
      </c>
      <c r="AA100" s="302"/>
      <c r="AB100" s="158"/>
      <c r="AC100" s="109"/>
      <c r="AD100" s="188"/>
      <c r="AE100" s="186"/>
    </row>
    <row r="101" spans="1:31" ht="9" customHeight="1">
      <c r="A101" s="105"/>
      <c r="B101" s="105"/>
      <c r="C101" s="326"/>
      <c r="D101" s="106"/>
      <c r="E101" s="106"/>
      <c r="F101" s="161"/>
      <c r="G101" s="106"/>
      <c r="H101" s="106"/>
      <c r="I101" s="106"/>
      <c r="J101" s="106"/>
      <c r="K101" s="167"/>
      <c r="L101" s="105"/>
      <c r="M101" s="105"/>
      <c r="N101" s="105"/>
      <c r="O101" s="106"/>
      <c r="V101" s="172"/>
      <c r="W101" s="325"/>
      <c r="X101" s="105"/>
      <c r="Y101" s="105"/>
      <c r="AB101" s="326"/>
      <c r="AC101" s="109"/>
      <c r="AD101" s="188"/>
      <c r="AE101" s="186"/>
    </row>
    <row r="102" spans="1:31" ht="18.75">
      <c r="A102" s="50"/>
      <c r="B102" s="38" t="s">
        <v>140</v>
      </c>
      <c r="D102" s="40"/>
      <c r="E102" s="38"/>
      <c r="F102" s="38"/>
      <c r="G102" s="40"/>
      <c r="H102" s="37"/>
      <c r="I102" s="37"/>
      <c r="J102" s="37"/>
      <c r="K102" s="42"/>
      <c r="L102" s="43"/>
      <c r="M102" s="37"/>
      <c r="N102" s="26"/>
      <c r="O102" s="100"/>
      <c r="V102" s="172"/>
      <c r="W102" s="185"/>
      <c r="X102" s="105"/>
      <c r="AE102" s="176"/>
    </row>
    <row r="103" spans="1:31" ht="14.25" customHeight="1">
      <c r="A103" s="50"/>
      <c r="B103" s="16"/>
      <c r="C103" s="223"/>
      <c r="D103" s="16"/>
      <c r="E103" s="16"/>
      <c r="F103" s="29"/>
      <c r="G103" s="28"/>
      <c r="H103" s="28"/>
      <c r="I103" s="28"/>
      <c r="J103" s="28"/>
      <c r="K103" s="30"/>
      <c r="L103" s="31"/>
      <c r="M103" s="28"/>
      <c r="N103" s="26"/>
      <c r="O103" s="100"/>
      <c r="V103" s="172"/>
      <c r="W103" s="185"/>
      <c r="X103" s="105"/>
    </row>
    <row r="104" spans="1:31">
      <c r="A104" s="8">
        <v>4</v>
      </c>
      <c r="B104" s="75"/>
      <c r="C104" s="76"/>
      <c r="D104" s="75"/>
      <c r="E104" s="75"/>
      <c r="F104" s="76"/>
      <c r="G104" s="25"/>
      <c r="H104" s="25"/>
      <c r="I104" s="25"/>
      <c r="J104" s="25"/>
      <c r="K104" s="77" t="s">
        <v>43</v>
      </c>
      <c r="L104" s="25" t="s">
        <v>56</v>
      </c>
      <c r="M104" s="25" t="s">
        <v>18</v>
      </c>
      <c r="N104" s="25"/>
      <c r="O104" s="96">
        <v>5</v>
      </c>
      <c r="P104" s="193">
        <v>2.75</v>
      </c>
      <c r="Q104" s="193"/>
      <c r="R104" s="72">
        <v>2550</v>
      </c>
      <c r="S104" s="204">
        <v>7013</v>
      </c>
      <c r="T104" s="248">
        <f t="shared" ref="T104" si="20">S104*105%</f>
        <v>7363.6500000000005</v>
      </c>
      <c r="U104" s="262">
        <f>S104*10%</f>
        <v>701.30000000000007</v>
      </c>
      <c r="V104" s="202"/>
      <c r="W104" s="203">
        <f>T104+U104</f>
        <v>8064.9500000000007</v>
      </c>
      <c r="X104" s="204"/>
      <c r="Y104" s="70">
        <v>347</v>
      </c>
      <c r="Z104" s="253">
        <f t="shared" ref="Z104" si="21">W104+Y104</f>
        <v>8411.9500000000007</v>
      </c>
      <c r="AA104" s="302">
        <v>800</v>
      </c>
      <c r="AB104" s="76"/>
      <c r="AC104" s="109"/>
      <c r="AE104" s="165"/>
    </row>
    <row r="105" spans="1:31" ht="12.75" customHeight="1">
      <c r="A105" s="50"/>
      <c r="C105" s="52"/>
      <c r="F105" s="3"/>
      <c r="G105" s="4"/>
      <c r="I105" s="4"/>
      <c r="J105" s="4"/>
      <c r="K105" s="7"/>
      <c r="L105" s="26"/>
      <c r="M105" s="4"/>
      <c r="N105" s="26"/>
      <c r="O105" s="100"/>
      <c r="V105" s="172"/>
      <c r="W105" s="185"/>
      <c r="X105" s="105"/>
      <c r="AB105" s="50"/>
      <c r="AC105" s="50"/>
      <c r="AD105" s="50"/>
      <c r="AE105" s="178"/>
    </row>
    <row r="106" spans="1:31" ht="18.75">
      <c r="A106" s="50"/>
      <c r="B106" s="38" t="s">
        <v>139</v>
      </c>
      <c r="C106" s="227"/>
      <c r="D106" s="38"/>
      <c r="E106" s="41"/>
      <c r="F106" s="17"/>
      <c r="G106" s="24"/>
      <c r="H106" s="24"/>
      <c r="I106" s="24"/>
      <c r="J106" s="24"/>
      <c r="K106" s="23"/>
      <c r="L106" s="27"/>
      <c r="M106" s="24"/>
      <c r="N106" s="26"/>
      <c r="O106" s="100"/>
      <c r="V106" s="172"/>
      <c r="W106" s="185"/>
      <c r="X106" s="105"/>
      <c r="AB106" s="50"/>
      <c r="AC106" s="50"/>
      <c r="AD106" s="50"/>
      <c r="AE106" s="175"/>
    </row>
    <row r="107" spans="1:31" ht="11.25" customHeight="1">
      <c r="A107" s="50"/>
      <c r="B107" s="38"/>
      <c r="C107" s="227"/>
      <c r="D107" s="38"/>
      <c r="E107" s="41"/>
      <c r="F107" s="17"/>
      <c r="G107" s="24"/>
      <c r="H107" s="24"/>
      <c r="I107" s="24"/>
      <c r="J107" s="24"/>
      <c r="K107" s="23"/>
      <c r="L107" s="27"/>
      <c r="M107" s="24"/>
      <c r="N107" s="26"/>
      <c r="O107" s="100"/>
      <c r="V107" s="172"/>
      <c r="W107" s="185"/>
      <c r="X107" s="105"/>
      <c r="AB107" s="50"/>
      <c r="AC107" s="50"/>
      <c r="AD107" s="50"/>
      <c r="AE107" s="175"/>
    </row>
    <row r="108" spans="1:31">
      <c r="A108" s="8">
        <v>5</v>
      </c>
      <c r="B108" s="54"/>
      <c r="C108" s="81"/>
      <c r="D108" s="54"/>
      <c r="E108" s="54"/>
      <c r="F108" s="55" t="s">
        <v>43</v>
      </c>
      <c r="G108" s="54" t="s">
        <v>44</v>
      </c>
      <c r="H108" s="5" t="s">
        <v>33</v>
      </c>
      <c r="I108" s="5" t="s">
        <v>35</v>
      </c>
      <c r="J108" s="54"/>
      <c r="K108" s="55"/>
      <c r="L108" s="54"/>
      <c r="M108" s="54"/>
      <c r="N108" s="25">
        <v>5</v>
      </c>
      <c r="O108" s="96"/>
      <c r="P108" s="72">
        <v>2.86</v>
      </c>
      <c r="Q108" s="72"/>
      <c r="R108" s="72">
        <v>2550</v>
      </c>
      <c r="S108" s="70">
        <v>7293</v>
      </c>
      <c r="T108" s="248">
        <f t="shared" ref="T108" si="22">S108*105%</f>
        <v>7657.6500000000005</v>
      </c>
      <c r="U108" s="262">
        <f t="shared" ref="U108" si="23">S108*10%</f>
        <v>729.30000000000007</v>
      </c>
      <c r="V108" s="202"/>
      <c r="W108" s="264">
        <f t="shared" ref="W108" si="24">T108+U108</f>
        <v>8386.9500000000007</v>
      </c>
      <c r="X108" s="70"/>
      <c r="Y108" s="70">
        <v>347</v>
      </c>
      <c r="Z108" s="253">
        <f t="shared" ref="Z108" si="25">W108+Y108</f>
        <v>8733.9500000000007</v>
      </c>
      <c r="AA108" s="302">
        <v>800</v>
      </c>
      <c r="AB108" s="55"/>
      <c r="AC108" s="109"/>
      <c r="AE108" s="189"/>
    </row>
    <row r="109" spans="1:31" ht="9" customHeight="1">
      <c r="A109" s="50"/>
      <c r="C109" s="52"/>
      <c r="F109" s="3"/>
      <c r="G109" s="4"/>
      <c r="I109" s="4"/>
      <c r="J109" s="4"/>
      <c r="K109" s="7"/>
      <c r="L109" s="26"/>
      <c r="M109" s="4"/>
      <c r="N109" s="26"/>
      <c r="O109" s="100"/>
      <c r="V109" s="172"/>
      <c r="W109" s="185"/>
      <c r="X109" s="105"/>
      <c r="AE109" s="178"/>
    </row>
    <row r="110" spans="1:31" ht="18.75">
      <c r="A110" s="50"/>
      <c r="B110" s="38" t="s">
        <v>47</v>
      </c>
      <c r="C110" s="226"/>
      <c r="D110" s="38"/>
      <c r="F110" s="3"/>
      <c r="G110" s="4"/>
      <c r="I110" s="4"/>
      <c r="J110" s="4"/>
      <c r="K110" s="7"/>
      <c r="L110" s="26"/>
      <c r="M110" s="4"/>
      <c r="N110" s="26"/>
      <c r="O110" s="100"/>
      <c r="V110" s="172"/>
      <c r="W110" s="185"/>
      <c r="X110" s="105"/>
      <c r="AE110" s="176"/>
    </row>
    <row r="111" spans="1:31" ht="11.25" customHeight="1">
      <c r="A111" s="50"/>
      <c r="B111" s="38"/>
      <c r="C111" s="226"/>
      <c r="D111" s="38"/>
      <c r="F111" s="3"/>
      <c r="G111" s="4"/>
      <c r="I111" s="4"/>
      <c r="J111" s="4"/>
      <c r="K111" s="7"/>
      <c r="L111" s="26"/>
      <c r="M111" s="4"/>
      <c r="N111" s="26"/>
      <c r="O111" s="98"/>
      <c r="V111" s="172"/>
      <c r="W111" s="185"/>
      <c r="X111" s="105"/>
      <c r="AE111" s="176"/>
    </row>
    <row r="112" spans="1:31" ht="30">
      <c r="A112" s="94">
        <v>6</v>
      </c>
      <c r="B112" s="74"/>
      <c r="C112" s="228"/>
      <c r="D112" s="74"/>
      <c r="E112" s="74"/>
      <c r="F112" s="57" t="s">
        <v>24</v>
      </c>
      <c r="G112" s="56" t="s">
        <v>25</v>
      </c>
      <c r="H112" s="56" t="s">
        <v>26</v>
      </c>
      <c r="I112" s="56" t="s">
        <v>18</v>
      </c>
      <c r="J112" s="5"/>
      <c r="K112" s="6"/>
      <c r="L112" s="5"/>
      <c r="M112" s="5"/>
      <c r="N112" s="25">
        <v>5</v>
      </c>
      <c r="O112" s="103"/>
      <c r="P112" s="72">
        <v>3.67</v>
      </c>
      <c r="Q112" s="72"/>
      <c r="R112" s="72">
        <v>2550</v>
      </c>
      <c r="S112" s="70">
        <v>9359</v>
      </c>
      <c r="T112" s="248">
        <f>S112*105%</f>
        <v>9826.9500000000007</v>
      </c>
      <c r="U112" s="262">
        <f>S112*10%</f>
        <v>935.90000000000009</v>
      </c>
      <c r="V112" s="202"/>
      <c r="W112" s="204">
        <f>T112+U112</f>
        <v>10762.85</v>
      </c>
      <c r="X112" s="70"/>
      <c r="Y112" s="70"/>
      <c r="Z112" s="253">
        <v>11110</v>
      </c>
      <c r="AA112" s="302"/>
      <c r="AB112" s="57"/>
      <c r="AC112" s="109"/>
      <c r="AD112" s="190"/>
      <c r="AE112" s="165"/>
    </row>
    <row r="113" spans="1:32" ht="12.75" customHeight="1">
      <c r="A113" s="92"/>
      <c r="B113" s="59"/>
      <c r="C113" s="229"/>
      <c r="D113" s="59"/>
      <c r="E113" s="59"/>
      <c r="F113" s="60"/>
      <c r="G113" s="58"/>
      <c r="H113" s="58"/>
      <c r="I113" s="58"/>
      <c r="J113" s="4"/>
      <c r="K113" s="7"/>
      <c r="L113" s="26"/>
      <c r="M113" s="4"/>
      <c r="N113" s="26"/>
      <c r="O113" s="100"/>
      <c r="V113" s="172"/>
      <c r="W113" s="185"/>
      <c r="X113" s="105"/>
      <c r="AE113" s="178"/>
    </row>
    <row r="114" spans="1:32" ht="18.75">
      <c r="A114" s="50"/>
      <c r="B114" s="61" t="s">
        <v>98</v>
      </c>
      <c r="C114" s="230"/>
      <c r="D114" s="61"/>
      <c r="E114" s="63"/>
      <c r="F114" s="62"/>
      <c r="G114" s="64"/>
      <c r="H114" s="21"/>
      <c r="I114" s="21"/>
      <c r="J114" s="24"/>
      <c r="K114" s="23"/>
      <c r="L114" s="27"/>
      <c r="M114" s="24"/>
      <c r="N114" s="26"/>
      <c r="O114" s="100"/>
      <c r="V114" s="172"/>
      <c r="W114" s="185"/>
      <c r="X114" s="105"/>
      <c r="AE114" s="175"/>
    </row>
    <row r="115" spans="1:32" ht="9" customHeight="1">
      <c r="A115" s="50"/>
      <c r="B115" s="16"/>
      <c r="C115" s="89"/>
      <c r="D115" s="16"/>
      <c r="E115" s="19"/>
      <c r="F115" s="20"/>
      <c r="G115" s="21"/>
      <c r="H115" s="21"/>
      <c r="I115" s="21"/>
      <c r="J115" s="24"/>
      <c r="K115" s="23"/>
      <c r="L115" s="27"/>
      <c r="M115" s="24"/>
      <c r="N115" s="26"/>
      <c r="O115" s="110"/>
      <c r="V115" s="172"/>
      <c r="W115" s="185"/>
      <c r="X115" s="105"/>
      <c r="AE115" s="175"/>
    </row>
    <row r="116" spans="1:32" ht="30">
      <c r="A116" s="91">
        <v>7</v>
      </c>
      <c r="B116" s="78"/>
      <c r="C116" s="79"/>
      <c r="D116" s="78"/>
      <c r="E116" s="78"/>
      <c r="F116" s="79"/>
      <c r="G116" s="72"/>
      <c r="H116" s="72"/>
      <c r="I116" s="72"/>
      <c r="J116" s="72"/>
      <c r="K116" s="80" t="s">
        <v>48</v>
      </c>
      <c r="L116" s="72" t="s">
        <v>100</v>
      </c>
      <c r="M116" s="72" t="s">
        <v>18</v>
      </c>
      <c r="N116" s="25"/>
      <c r="O116" s="104">
        <v>2</v>
      </c>
      <c r="P116" s="72">
        <v>2.95</v>
      </c>
      <c r="Q116" s="72"/>
      <c r="R116" s="72">
        <v>2550</v>
      </c>
      <c r="S116" s="70">
        <v>7523</v>
      </c>
      <c r="T116" s="248">
        <f>S116*105%</f>
        <v>7899.1500000000005</v>
      </c>
      <c r="U116" s="262">
        <f>S116*10%</f>
        <v>752.30000000000007</v>
      </c>
      <c r="V116" s="202"/>
      <c r="W116" s="204">
        <f>T116+U116</f>
        <v>8651.4500000000007</v>
      </c>
      <c r="X116" s="70"/>
      <c r="Y116" s="70">
        <v>347</v>
      </c>
      <c r="Z116" s="253">
        <f>W116+Y116</f>
        <v>8998.4500000000007</v>
      </c>
      <c r="AA116" s="302">
        <v>800</v>
      </c>
      <c r="AB116" s="79"/>
      <c r="AC116" s="109"/>
      <c r="AE116" s="165"/>
    </row>
    <row r="117" spans="1:32" ht="23.25" customHeight="1">
      <c r="A117" s="8">
        <v>8</v>
      </c>
      <c r="B117" s="25"/>
      <c r="C117" s="81"/>
      <c r="D117" s="70"/>
      <c r="E117" s="70"/>
      <c r="F117" s="90"/>
      <c r="G117" s="70"/>
      <c r="H117" s="70"/>
      <c r="I117" s="70"/>
      <c r="J117" s="70"/>
      <c r="K117" s="90" t="s">
        <v>34</v>
      </c>
      <c r="L117" s="70" t="s">
        <v>25</v>
      </c>
      <c r="M117" s="70" t="s">
        <v>35</v>
      </c>
      <c r="N117" s="70"/>
      <c r="O117" s="72">
        <v>5</v>
      </c>
      <c r="P117" s="72">
        <v>2.34</v>
      </c>
      <c r="Q117" s="72"/>
      <c r="R117" s="72">
        <v>2550</v>
      </c>
      <c r="S117" s="70">
        <v>5967</v>
      </c>
      <c r="T117" s="248">
        <f t="shared" ref="T117" si="26">S117*105%</f>
        <v>6265.35</v>
      </c>
      <c r="U117" s="262">
        <v>597</v>
      </c>
      <c r="V117" s="202"/>
      <c r="W117" s="204">
        <f>T117+U117</f>
        <v>6862.35</v>
      </c>
      <c r="X117" s="70"/>
      <c r="Y117" s="70">
        <v>347</v>
      </c>
      <c r="Z117" s="253">
        <f t="shared" ref="Z117" si="27">W117+Y117</f>
        <v>7209.35</v>
      </c>
      <c r="AA117" s="302">
        <v>800</v>
      </c>
      <c r="AB117" s="81"/>
      <c r="AC117" s="109"/>
      <c r="AE117" s="186"/>
    </row>
    <row r="118" spans="1:32" ht="21" customHeight="1">
      <c r="A118" s="50"/>
      <c r="B118" s="87"/>
      <c r="C118" s="52"/>
      <c r="D118" s="87"/>
      <c r="E118" s="87"/>
      <c r="F118" s="52"/>
      <c r="G118" s="26"/>
      <c r="H118" s="26"/>
      <c r="I118" s="26"/>
      <c r="J118" s="26"/>
      <c r="K118" s="86"/>
      <c r="L118" s="26"/>
      <c r="M118" s="26"/>
      <c r="N118" s="26"/>
      <c r="O118" s="100"/>
      <c r="S118" s="173"/>
      <c r="V118" s="172"/>
      <c r="W118" s="173"/>
      <c r="X118" s="173"/>
      <c r="Y118" s="105"/>
      <c r="AB118" s="52"/>
      <c r="AC118" s="109"/>
      <c r="AD118" s="191"/>
      <c r="AE118" s="165"/>
      <c r="AF118" s="52"/>
    </row>
    <row r="119" spans="1:32" ht="18.75">
      <c r="A119" s="50"/>
      <c r="B119" s="16" t="s">
        <v>130</v>
      </c>
      <c r="C119" s="223"/>
      <c r="D119" s="16"/>
      <c r="E119" s="16"/>
      <c r="F119" s="29"/>
      <c r="G119" s="37"/>
      <c r="H119" s="37"/>
      <c r="I119" s="37"/>
      <c r="J119" s="37"/>
      <c r="K119" s="42"/>
      <c r="L119" s="43"/>
      <c r="M119" s="37"/>
      <c r="N119" s="26"/>
      <c r="O119" s="100"/>
      <c r="V119" s="172"/>
      <c r="W119" s="185"/>
      <c r="X119" s="105"/>
    </row>
    <row r="120" spans="1:32" ht="18.75">
      <c r="A120" s="50"/>
      <c r="B120" s="38"/>
      <c r="C120" s="226"/>
      <c r="D120" s="38"/>
      <c r="E120" s="41"/>
      <c r="F120" s="40"/>
      <c r="G120" s="37"/>
      <c r="H120" s="37"/>
      <c r="I120" s="37"/>
      <c r="J120" s="37"/>
      <c r="K120" s="42"/>
      <c r="L120" s="43"/>
      <c r="M120" s="37"/>
      <c r="N120" s="26"/>
      <c r="O120" s="100"/>
      <c r="V120" s="172"/>
      <c r="W120" s="185"/>
      <c r="X120" s="105"/>
    </row>
    <row r="121" spans="1:32" ht="31.5" customHeight="1">
      <c r="A121" s="8">
        <v>1</v>
      </c>
      <c r="B121" s="75"/>
      <c r="C121" s="76"/>
      <c r="D121" s="83"/>
      <c r="E121" s="83"/>
      <c r="F121" s="84" t="s">
        <v>24</v>
      </c>
      <c r="G121" s="70" t="s">
        <v>25</v>
      </c>
      <c r="H121" s="70" t="s">
        <v>33</v>
      </c>
      <c r="I121" s="70" t="s">
        <v>18</v>
      </c>
      <c r="J121" s="70"/>
      <c r="K121" s="90"/>
      <c r="L121" s="70"/>
      <c r="M121" s="70"/>
      <c r="N121" s="70">
        <v>5</v>
      </c>
      <c r="O121" s="72"/>
      <c r="P121" s="72">
        <v>3.67</v>
      </c>
      <c r="Q121" s="72"/>
      <c r="R121" s="72">
        <v>2550</v>
      </c>
      <c r="S121" s="70">
        <v>9359</v>
      </c>
      <c r="T121" s="248">
        <f>S121*105%</f>
        <v>9826.9500000000007</v>
      </c>
      <c r="U121" s="262">
        <f>S121*10%</f>
        <v>935.90000000000009</v>
      </c>
      <c r="V121" s="202"/>
      <c r="W121" s="204">
        <f>T121+U121</f>
        <v>10762.85</v>
      </c>
      <c r="X121" s="70"/>
      <c r="Y121" s="70"/>
      <c r="Z121" s="253">
        <f>W121+Y121</f>
        <v>10762.85</v>
      </c>
      <c r="AA121" s="302"/>
      <c r="AB121" s="76" t="s">
        <v>141</v>
      </c>
      <c r="AC121" s="109"/>
      <c r="AE121" s="165"/>
    </row>
    <row r="122" spans="1:32" ht="31.5" customHeight="1">
      <c r="A122" s="93">
        <v>2</v>
      </c>
      <c r="B122" s="83"/>
      <c r="C122" s="84"/>
      <c r="D122" s="83"/>
      <c r="E122" s="83"/>
      <c r="F122" s="84" t="s">
        <v>24</v>
      </c>
      <c r="G122" s="70" t="s">
        <v>25</v>
      </c>
      <c r="H122" s="70" t="s">
        <v>33</v>
      </c>
      <c r="I122" s="70" t="s">
        <v>18</v>
      </c>
      <c r="J122" s="70"/>
      <c r="K122" s="90"/>
      <c r="L122" s="70"/>
      <c r="M122" s="70"/>
      <c r="N122" s="70">
        <v>3</v>
      </c>
      <c r="O122" s="91"/>
      <c r="P122" s="72">
        <v>3.59</v>
      </c>
      <c r="Q122" s="72"/>
      <c r="R122" s="72">
        <v>2550</v>
      </c>
      <c r="S122" s="70">
        <v>9155</v>
      </c>
      <c r="T122" s="248">
        <f t="shared" ref="T122" si="28">S122*105%</f>
        <v>9612.75</v>
      </c>
      <c r="U122" s="262">
        <f t="shared" ref="U122:U123" si="29">S122*10%</f>
        <v>915.5</v>
      </c>
      <c r="V122" s="202"/>
      <c r="W122" s="204">
        <v>10529</v>
      </c>
      <c r="X122" s="70"/>
      <c r="Y122" s="70"/>
      <c r="Z122" s="253">
        <f t="shared" ref="Z122:Z123" si="30">W122+Y122</f>
        <v>10529</v>
      </c>
      <c r="AA122" s="302"/>
      <c r="AB122" s="76" t="s">
        <v>141</v>
      </c>
      <c r="AC122" s="109"/>
      <c r="AE122" s="165"/>
    </row>
    <row r="123" spans="1:32" s="160" customFormat="1" ht="27.75" customHeight="1">
      <c r="A123" s="93">
        <v>3</v>
      </c>
      <c r="B123" s="129"/>
      <c r="C123" s="84"/>
      <c r="D123" s="141"/>
      <c r="E123" s="141"/>
      <c r="F123" s="67" t="s">
        <v>24</v>
      </c>
      <c r="G123" s="65" t="s">
        <v>25</v>
      </c>
      <c r="H123" s="65" t="s">
        <v>33</v>
      </c>
      <c r="I123" s="65" t="s">
        <v>18</v>
      </c>
      <c r="J123" s="65"/>
      <c r="K123" s="69"/>
      <c r="L123" s="70"/>
      <c r="M123" s="65"/>
      <c r="N123" s="70">
        <v>5</v>
      </c>
      <c r="O123" s="72"/>
      <c r="P123" s="72">
        <v>3.67</v>
      </c>
      <c r="Q123" s="72"/>
      <c r="R123" s="72">
        <v>2550</v>
      </c>
      <c r="S123" s="70">
        <v>8390</v>
      </c>
      <c r="T123" s="248">
        <v>9827</v>
      </c>
      <c r="U123" s="262">
        <f t="shared" si="29"/>
        <v>839</v>
      </c>
      <c r="V123" s="202"/>
      <c r="W123" s="204">
        <f t="shared" ref="W123" si="31">T123+U123</f>
        <v>10666</v>
      </c>
      <c r="X123" s="70"/>
      <c r="Y123" s="70"/>
      <c r="Z123" s="253">
        <f t="shared" si="30"/>
        <v>10666</v>
      </c>
      <c r="AA123" s="302"/>
      <c r="AB123" s="76" t="s">
        <v>141</v>
      </c>
      <c r="AC123" s="109"/>
      <c r="AD123" s="13"/>
      <c r="AE123" s="178"/>
    </row>
    <row r="124" spans="1:32" s="160" customFormat="1" ht="27.75" customHeight="1">
      <c r="A124" s="93">
        <v>4</v>
      </c>
      <c r="B124" s="129"/>
      <c r="C124" s="84"/>
      <c r="D124" s="141"/>
      <c r="E124" s="141"/>
      <c r="F124" s="67" t="s">
        <v>137</v>
      </c>
      <c r="G124" s="65" t="s">
        <v>25</v>
      </c>
      <c r="H124" s="65" t="s">
        <v>33</v>
      </c>
      <c r="I124" s="65" t="s">
        <v>18</v>
      </c>
      <c r="J124" s="65"/>
      <c r="K124" s="69"/>
      <c r="L124" s="70"/>
      <c r="M124" s="65"/>
      <c r="N124" s="70">
        <v>5</v>
      </c>
      <c r="O124" s="72"/>
      <c r="P124" s="72">
        <v>3.67</v>
      </c>
      <c r="Q124" s="72"/>
      <c r="R124" s="72">
        <v>2550</v>
      </c>
      <c r="S124" s="70">
        <v>8390</v>
      </c>
      <c r="T124" s="248">
        <v>9827</v>
      </c>
      <c r="U124" s="262">
        <f t="shared" ref="U124" si="32">S124*10%</f>
        <v>839</v>
      </c>
      <c r="V124" s="202"/>
      <c r="W124" s="204">
        <f t="shared" ref="W124" si="33">T124+U124</f>
        <v>10666</v>
      </c>
      <c r="X124" s="70"/>
      <c r="Y124" s="70"/>
      <c r="Z124" s="253">
        <f t="shared" ref="Z124" si="34">W124+Y124</f>
        <v>10666</v>
      </c>
      <c r="AA124" s="302"/>
      <c r="AB124" s="76" t="s">
        <v>141</v>
      </c>
      <c r="AC124" s="109"/>
      <c r="AD124" s="13"/>
      <c r="AE124" s="178"/>
    </row>
    <row r="125" spans="1:32" ht="18.75">
      <c r="A125" s="50"/>
      <c r="C125" s="89"/>
      <c r="D125" s="41"/>
      <c r="E125" s="41"/>
      <c r="F125" s="40"/>
      <c r="G125" s="24"/>
      <c r="H125" s="24"/>
      <c r="I125" s="24"/>
      <c r="J125" s="24"/>
      <c r="K125" s="23"/>
      <c r="L125" s="27"/>
      <c r="M125" s="24"/>
      <c r="N125" s="26"/>
      <c r="O125" s="100"/>
      <c r="V125" s="172"/>
      <c r="W125" s="185"/>
      <c r="X125" s="105"/>
    </row>
    <row r="126" spans="1:32" ht="18.75">
      <c r="A126" s="50"/>
      <c r="B126" s="16" t="s">
        <v>50</v>
      </c>
      <c r="C126" s="52"/>
      <c r="D126" s="87"/>
      <c r="E126" s="87"/>
      <c r="F126" s="52"/>
      <c r="G126" s="26"/>
      <c r="H126" s="26"/>
      <c r="I126" s="26"/>
      <c r="J126" s="26"/>
      <c r="K126" s="86"/>
      <c r="L126" s="26"/>
      <c r="M126" s="26"/>
      <c r="N126" s="26"/>
      <c r="O126" s="100"/>
      <c r="V126" s="172"/>
      <c r="W126" s="185"/>
      <c r="X126" s="105"/>
    </row>
    <row r="127" spans="1:32" ht="18.75">
      <c r="A127" s="50"/>
      <c r="B127" s="16"/>
      <c r="C127" s="52"/>
      <c r="D127" s="87"/>
      <c r="E127" s="87"/>
      <c r="F127" s="52"/>
      <c r="G127" s="26"/>
      <c r="H127" s="26"/>
      <c r="I127" s="26"/>
      <c r="J127" s="26"/>
      <c r="K127" s="86"/>
      <c r="L127" s="26"/>
      <c r="M127" s="26"/>
      <c r="N127" s="26"/>
      <c r="O127" s="100"/>
      <c r="V127" s="172"/>
      <c r="W127" s="185"/>
      <c r="X127" s="105"/>
    </row>
    <row r="128" spans="1:32" ht="30" customHeight="1">
      <c r="A128" s="8">
        <v>1</v>
      </c>
      <c r="B128" s="75"/>
      <c r="C128" s="76"/>
      <c r="D128" s="75"/>
      <c r="E128" s="75"/>
      <c r="F128" s="2" t="s">
        <v>24</v>
      </c>
      <c r="G128" s="5" t="s">
        <v>25</v>
      </c>
      <c r="H128" s="5" t="s">
        <v>26</v>
      </c>
      <c r="I128" s="5" t="s">
        <v>18</v>
      </c>
      <c r="J128" s="25"/>
      <c r="K128" s="77"/>
      <c r="L128" s="25"/>
      <c r="M128" s="25"/>
      <c r="N128" s="25">
        <v>4</v>
      </c>
      <c r="O128" s="96"/>
      <c r="P128" s="72">
        <v>3.59</v>
      </c>
      <c r="Q128" s="72"/>
      <c r="R128" s="72">
        <v>2550</v>
      </c>
      <c r="S128" s="70">
        <v>9155</v>
      </c>
      <c r="T128" s="248">
        <f t="shared" ref="T128" si="35">S128*105%</f>
        <v>9612.75</v>
      </c>
      <c r="U128" s="262">
        <f t="shared" ref="U128" si="36">S128*10%</f>
        <v>915.5</v>
      </c>
      <c r="V128" s="202"/>
      <c r="W128" s="203">
        <v>10529</v>
      </c>
      <c r="X128" s="70"/>
      <c r="Y128" s="70"/>
      <c r="Z128" s="253">
        <f t="shared" ref="Z128" si="37">W128+Y128</f>
        <v>10529</v>
      </c>
      <c r="AA128" s="302"/>
      <c r="AB128" s="76" t="s">
        <v>142</v>
      </c>
      <c r="AC128" s="109"/>
      <c r="AD128" s="109"/>
      <c r="AE128" s="165"/>
    </row>
    <row r="129" spans="1:31" ht="27" customHeight="1">
      <c r="A129" s="8">
        <v>2</v>
      </c>
      <c r="B129" s="75"/>
      <c r="C129" s="76"/>
      <c r="D129" s="75"/>
      <c r="E129" s="75"/>
      <c r="F129" s="76" t="s">
        <v>43</v>
      </c>
      <c r="G129" s="25" t="s">
        <v>44</v>
      </c>
      <c r="H129" s="25" t="s">
        <v>33</v>
      </c>
      <c r="I129" s="25" t="s">
        <v>35</v>
      </c>
      <c r="J129" s="25"/>
      <c r="K129" s="77"/>
      <c r="L129" s="25"/>
      <c r="M129" s="25"/>
      <c r="N129" s="25">
        <v>4</v>
      </c>
      <c r="O129" s="96"/>
      <c r="P129" s="194">
        <v>2.69</v>
      </c>
      <c r="Q129" s="194"/>
      <c r="R129" s="72">
        <v>2550</v>
      </c>
      <c r="S129" s="70">
        <v>6860</v>
      </c>
      <c r="T129" s="248">
        <f>S129*105%</f>
        <v>7203</v>
      </c>
      <c r="U129" s="262">
        <f>S129*10%</f>
        <v>686</v>
      </c>
      <c r="V129" s="202"/>
      <c r="W129" s="204">
        <f>T129+U129</f>
        <v>7889</v>
      </c>
      <c r="X129" s="70"/>
      <c r="Y129" s="70">
        <v>347</v>
      </c>
      <c r="Z129" s="253">
        <f>W129+Y129</f>
        <v>8236</v>
      </c>
      <c r="AA129" s="302">
        <v>800</v>
      </c>
      <c r="AB129" s="76" t="s">
        <v>142</v>
      </c>
      <c r="AE129" s="165"/>
    </row>
    <row r="130" spans="1:31" ht="33" customHeight="1">
      <c r="A130" s="8">
        <v>3</v>
      </c>
      <c r="B130" s="85"/>
      <c r="C130" s="76"/>
      <c r="D130" s="85"/>
      <c r="E130" s="85"/>
      <c r="F130" s="76"/>
      <c r="G130" s="25"/>
      <c r="H130" s="25"/>
      <c r="I130" s="25"/>
      <c r="J130" s="25"/>
      <c r="K130" s="77" t="s">
        <v>43</v>
      </c>
      <c r="L130" s="25" t="s">
        <v>51</v>
      </c>
      <c r="M130" s="25" t="s">
        <v>35</v>
      </c>
      <c r="N130" s="25"/>
      <c r="O130" s="96">
        <v>5</v>
      </c>
      <c r="P130" s="194">
        <v>2.76</v>
      </c>
      <c r="Q130" s="194"/>
      <c r="R130" s="72">
        <v>2550</v>
      </c>
      <c r="S130" s="70">
        <v>7038</v>
      </c>
      <c r="T130" s="248">
        <f t="shared" ref="T130" si="38">S130*105%</f>
        <v>7389.9000000000005</v>
      </c>
      <c r="U130" s="262">
        <f t="shared" ref="U130" si="39">S130*10%</f>
        <v>703.80000000000007</v>
      </c>
      <c r="V130" s="202"/>
      <c r="W130" s="204">
        <f t="shared" ref="W130" si="40">T130+U130</f>
        <v>8093.7000000000007</v>
      </c>
      <c r="X130" s="70"/>
      <c r="Y130" s="70"/>
      <c r="Z130" s="253">
        <f t="shared" ref="Z130" si="41">W130+Y130</f>
        <v>8093.7000000000007</v>
      </c>
      <c r="AA130" s="302">
        <v>800</v>
      </c>
      <c r="AB130" s="76" t="s">
        <v>142</v>
      </c>
      <c r="AE130" s="165"/>
    </row>
    <row r="131" spans="1:31" ht="30" customHeight="1">
      <c r="A131" s="50"/>
      <c r="B131" s="87"/>
      <c r="C131" s="52"/>
      <c r="D131" s="87"/>
      <c r="E131" s="87"/>
      <c r="F131" s="3"/>
      <c r="G131" s="4"/>
      <c r="I131" s="4"/>
      <c r="J131" s="26"/>
      <c r="K131" s="86"/>
      <c r="L131" s="26"/>
      <c r="M131" s="26"/>
      <c r="N131" s="26"/>
      <c r="O131" s="100"/>
      <c r="V131" s="172"/>
      <c r="W131" s="173"/>
      <c r="X131" s="105"/>
      <c r="Y131" s="105"/>
      <c r="AB131" s="52"/>
      <c r="AC131" s="109"/>
      <c r="AD131" s="109"/>
      <c r="AE131" s="165"/>
    </row>
    <row r="132" spans="1:31" ht="18.75">
      <c r="B132" s="324" t="s">
        <v>111</v>
      </c>
      <c r="C132" s="165"/>
      <c r="D132" s="171"/>
      <c r="E132" s="171"/>
      <c r="F132" s="165"/>
      <c r="G132" s="105"/>
      <c r="H132" s="105"/>
      <c r="I132" s="26"/>
      <c r="J132" s="306"/>
      <c r="K132" s="86"/>
      <c r="L132" s="26"/>
      <c r="M132" s="26"/>
      <c r="N132" s="26"/>
      <c r="O132" s="100"/>
      <c r="S132" s="106"/>
      <c r="V132" s="173"/>
      <c r="W132" s="173"/>
      <c r="X132" s="106"/>
    </row>
    <row r="133" spans="1:31" ht="15" customHeight="1">
      <c r="B133" s="88"/>
      <c r="C133" s="52"/>
      <c r="D133" s="87"/>
      <c r="E133" s="87"/>
      <c r="F133" s="52"/>
      <c r="G133" s="26"/>
      <c r="H133" s="26"/>
      <c r="I133" s="26"/>
      <c r="J133" s="26"/>
      <c r="K133" s="86"/>
      <c r="L133" s="26"/>
      <c r="M133" s="26"/>
      <c r="N133" s="26"/>
      <c r="O133" s="100"/>
      <c r="S133" s="106"/>
      <c r="V133" s="172"/>
      <c r="W133" s="173"/>
      <c r="X133" s="106"/>
    </row>
    <row r="134" spans="1:31" ht="27.75" customHeight="1">
      <c r="A134" s="8">
        <v>1</v>
      </c>
      <c r="B134" s="75"/>
      <c r="C134" s="76"/>
      <c r="D134" s="75"/>
      <c r="E134" s="75"/>
      <c r="F134" s="76" t="s">
        <v>52</v>
      </c>
      <c r="G134" s="25" t="s">
        <v>25</v>
      </c>
      <c r="H134" s="25" t="s">
        <v>33</v>
      </c>
      <c r="I134" s="25" t="s">
        <v>18</v>
      </c>
      <c r="J134" s="25"/>
      <c r="K134" s="77"/>
      <c r="L134" s="25"/>
      <c r="M134" s="25"/>
      <c r="N134" s="25">
        <v>5</v>
      </c>
      <c r="O134" s="96"/>
      <c r="P134" s="72">
        <v>3.67</v>
      </c>
      <c r="Q134" s="72"/>
      <c r="R134" s="72">
        <v>2550</v>
      </c>
      <c r="S134" s="72">
        <v>9359</v>
      </c>
      <c r="T134" s="248">
        <f>S134*105%</f>
        <v>9826.9500000000007</v>
      </c>
      <c r="U134" s="262">
        <f>S134*10%</f>
        <v>935.90000000000009</v>
      </c>
      <c r="V134" s="203"/>
      <c r="W134" s="203">
        <f>T134+U134</f>
        <v>10762.85</v>
      </c>
      <c r="X134" s="72"/>
      <c r="Y134" s="70"/>
      <c r="Z134" s="252">
        <f>W134+Y134</f>
        <v>10762.85</v>
      </c>
      <c r="AA134" s="203"/>
      <c r="AB134" s="76" t="s">
        <v>143</v>
      </c>
      <c r="AC134" s="109"/>
      <c r="AD134" s="109"/>
      <c r="AE134" s="165"/>
    </row>
    <row r="135" spans="1:31" ht="30">
      <c r="A135" s="8">
        <v>2</v>
      </c>
      <c r="B135" s="75"/>
      <c r="C135" s="76"/>
      <c r="D135" s="75"/>
      <c r="E135" s="75"/>
      <c r="F135" s="76" t="s">
        <v>52</v>
      </c>
      <c r="G135" s="25" t="s">
        <v>25</v>
      </c>
      <c r="H135" s="25" t="s">
        <v>33</v>
      </c>
      <c r="I135" s="25" t="s">
        <v>18</v>
      </c>
      <c r="J135" s="25"/>
      <c r="K135" s="77"/>
      <c r="L135" s="25"/>
      <c r="M135" s="25"/>
      <c r="N135" s="25">
        <v>5</v>
      </c>
      <c r="O135" s="96"/>
      <c r="P135" s="72">
        <v>3.67</v>
      </c>
      <c r="Q135" s="72"/>
      <c r="R135" s="72">
        <v>2550</v>
      </c>
      <c r="S135" s="70">
        <v>9359</v>
      </c>
      <c r="T135" s="248">
        <f t="shared" ref="T135:T140" si="42">S135*105%</f>
        <v>9826.9500000000007</v>
      </c>
      <c r="U135" s="262">
        <f t="shared" ref="U135:U140" si="43">S135*10%</f>
        <v>935.90000000000009</v>
      </c>
      <c r="V135" s="202"/>
      <c r="W135" s="203">
        <f t="shared" ref="W135:W140" si="44">T135+U135</f>
        <v>10762.85</v>
      </c>
      <c r="X135" s="70"/>
      <c r="Y135" s="70"/>
      <c r="Z135" s="252">
        <f t="shared" ref="Z135:Z140" si="45">W135+Y135</f>
        <v>10762.85</v>
      </c>
      <c r="AA135" s="203"/>
      <c r="AB135" s="76" t="s">
        <v>143</v>
      </c>
      <c r="AC135" s="109"/>
      <c r="AE135" s="165"/>
    </row>
    <row r="136" spans="1:31" ht="30">
      <c r="A136" s="8">
        <v>3</v>
      </c>
      <c r="B136" s="75"/>
      <c r="C136" s="76"/>
      <c r="D136" s="75"/>
      <c r="E136" s="75"/>
      <c r="F136" s="76" t="s">
        <v>52</v>
      </c>
      <c r="G136" s="25" t="s">
        <v>25</v>
      </c>
      <c r="H136" s="25" t="s">
        <v>33</v>
      </c>
      <c r="I136" s="25" t="s">
        <v>18</v>
      </c>
      <c r="J136" s="25"/>
      <c r="K136" s="77"/>
      <c r="L136" s="25"/>
      <c r="M136" s="25"/>
      <c r="N136" s="25">
        <v>5</v>
      </c>
      <c r="O136" s="96"/>
      <c r="P136" s="193">
        <v>3.67</v>
      </c>
      <c r="Q136" s="193"/>
      <c r="R136" s="72">
        <v>2550</v>
      </c>
      <c r="S136" s="72">
        <v>9359</v>
      </c>
      <c r="T136" s="248">
        <f t="shared" si="42"/>
        <v>9826.9500000000007</v>
      </c>
      <c r="U136" s="262">
        <v>862</v>
      </c>
      <c r="V136" s="202"/>
      <c r="W136" s="203">
        <f t="shared" si="44"/>
        <v>10688.95</v>
      </c>
      <c r="X136" s="72"/>
      <c r="Y136" s="70"/>
      <c r="Z136" s="252">
        <f t="shared" si="45"/>
        <v>10688.95</v>
      </c>
      <c r="AA136" s="203"/>
      <c r="AB136" s="76" t="s">
        <v>143</v>
      </c>
      <c r="AC136" s="109"/>
      <c r="AE136" s="165"/>
    </row>
    <row r="137" spans="1:31" ht="30">
      <c r="A137" s="8">
        <v>4</v>
      </c>
      <c r="B137" s="75"/>
      <c r="C137" s="76"/>
      <c r="D137" s="75"/>
      <c r="E137" s="75"/>
      <c r="F137" s="76" t="s">
        <v>52</v>
      </c>
      <c r="G137" s="25" t="s">
        <v>25</v>
      </c>
      <c r="H137" s="25" t="s">
        <v>33</v>
      </c>
      <c r="I137" s="25" t="s">
        <v>18</v>
      </c>
      <c r="J137" s="25"/>
      <c r="K137" s="77"/>
      <c r="L137" s="25"/>
      <c r="M137" s="25"/>
      <c r="N137" s="25">
        <v>2</v>
      </c>
      <c r="O137" s="96"/>
      <c r="P137" s="72">
        <v>3.5</v>
      </c>
      <c r="Q137" s="72"/>
      <c r="R137" s="72">
        <v>2550</v>
      </c>
      <c r="S137" s="72">
        <v>8925</v>
      </c>
      <c r="T137" s="248">
        <f t="shared" si="42"/>
        <v>9371.25</v>
      </c>
      <c r="U137" s="262">
        <v>780</v>
      </c>
      <c r="V137" s="202"/>
      <c r="W137" s="203">
        <f t="shared" si="44"/>
        <v>10151.25</v>
      </c>
      <c r="X137" s="72"/>
      <c r="Y137" s="70">
        <v>347</v>
      </c>
      <c r="Z137" s="252">
        <f t="shared" si="45"/>
        <v>10498.25</v>
      </c>
      <c r="AA137" s="302">
        <v>800</v>
      </c>
      <c r="AB137" s="76" t="s">
        <v>143</v>
      </c>
      <c r="AC137" s="109"/>
      <c r="AE137" s="165"/>
    </row>
    <row r="138" spans="1:31" ht="30">
      <c r="A138" s="8">
        <v>5</v>
      </c>
      <c r="B138" s="75"/>
      <c r="C138" s="76"/>
      <c r="D138" s="75"/>
      <c r="E138" s="75"/>
      <c r="F138" s="76" t="s">
        <v>52</v>
      </c>
      <c r="G138" s="25" t="s">
        <v>25</v>
      </c>
      <c r="H138" s="25" t="s">
        <v>27</v>
      </c>
      <c r="I138" s="25" t="s">
        <v>18</v>
      </c>
      <c r="J138" s="25"/>
      <c r="K138" s="77"/>
      <c r="L138" s="25"/>
      <c r="M138" s="25"/>
      <c r="N138" s="25">
        <v>5</v>
      </c>
      <c r="O138" s="96"/>
      <c r="P138" s="72">
        <v>3.38</v>
      </c>
      <c r="Q138" s="72"/>
      <c r="R138" s="72">
        <v>2550</v>
      </c>
      <c r="S138" s="72">
        <v>8619</v>
      </c>
      <c r="T138" s="248">
        <f t="shared" si="42"/>
        <v>9049.9500000000007</v>
      </c>
      <c r="U138" s="262">
        <f t="shared" si="43"/>
        <v>861.90000000000009</v>
      </c>
      <c r="V138" s="202"/>
      <c r="W138" s="203">
        <f t="shared" si="44"/>
        <v>9911.85</v>
      </c>
      <c r="X138" s="72"/>
      <c r="Y138" s="70">
        <v>347</v>
      </c>
      <c r="Z138" s="252">
        <f t="shared" si="45"/>
        <v>10258.85</v>
      </c>
      <c r="AA138" s="302">
        <v>800</v>
      </c>
      <c r="AB138" s="76" t="s">
        <v>143</v>
      </c>
      <c r="AC138" s="109"/>
      <c r="AE138" s="165"/>
    </row>
    <row r="139" spans="1:31" ht="29.25" customHeight="1">
      <c r="A139" s="8">
        <v>6</v>
      </c>
      <c r="B139" s="75"/>
      <c r="C139" s="76"/>
      <c r="D139" s="75"/>
      <c r="E139" s="75"/>
      <c r="F139" s="76" t="s">
        <v>52</v>
      </c>
      <c r="G139" s="25" t="s">
        <v>25</v>
      </c>
      <c r="H139" s="25" t="s">
        <v>27</v>
      </c>
      <c r="I139" s="25" t="s">
        <v>18</v>
      </c>
      <c r="J139" s="25"/>
      <c r="K139" s="77"/>
      <c r="L139" s="25"/>
      <c r="M139" s="25"/>
      <c r="N139" s="25">
        <v>5</v>
      </c>
      <c r="O139" s="96"/>
      <c r="P139" s="72">
        <v>3.38</v>
      </c>
      <c r="Q139" s="72"/>
      <c r="R139" s="72">
        <v>2550</v>
      </c>
      <c r="S139" s="72">
        <v>8619</v>
      </c>
      <c r="T139" s="248">
        <f t="shared" si="42"/>
        <v>9049.9500000000007</v>
      </c>
      <c r="U139" s="262">
        <f t="shared" si="43"/>
        <v>861.90000000000009</v>
      </c>
      <c r="V139" s="202"/>
      <c r="W139" s="203">
        <f t="shared" si="44"/>
        <v>9911.85</v>
      </c>
      <c r="X139" s="72"/>
      <c r="Y139" s="70">
        <v>347</v>
      </c>
      <c r="Z139" s="252">
        <f t="shared" si="45"/>
        <v>10258.85</v>
      </c>
      <c r="AA139" s="302">
        <v>800</v>
      </c>
      <c r="AB139" s="76" t="s">
        <v>143</v>
      </c>
      <c r="AC139" s="109"/>
      <c r="AE139" s="165"/>
    </row>
    <row r="140" spans="1:31" s="111" customFormat="1" ht="30.75" customHeight="1">
      <c r="A140" s="93">
        <v>7</v>
      </c>
      <c r="B140" s="83"/>
      <c r="C140" s="84"/>
      <c r="D140" s="83"/>
      <c r="E140" s="83"/>
      <c r="F140" s="84"/>
      <c r="G140" s="70"/>
      <c r="H140" s="70"/>
      <c r="I140" s="70"/>
      <c r="J140" s="70"/>
      <c r="K140" s="90" t="s">
        <v>53</v>
      </c>
      <c r="L140" s="70"/>
      <c r="M140" s="70" t="s">
        <v>35</v>
      </c>
      <c r="N140" s="70"/>
      <c r="O140" s="72">
        <v>4</v>
      </c>
      <c r="P140" s="193">
        <v>1.96</v>
      </c>
      <c r="Q140" s="193"/>
      <c r="R140" s="72">
        <v>2550</v>
      </c>
      <c r="S140" s="72">
        <v>4998</v>
      </c>
      <c r="T140" s="248">
        <f t="shared" si="42"/>
        <v>5247.9000000000005</v>
      </c>
      <c r="U140" s="262">
        <f t="shared" si="43"/>
        <v>499.8</v>
      </c>
      <c r="V140" s="202"/>
      <c r="W140" s="203">
        <f t="shared" si="44"/>
        <v>5747.7000000000007</v>
      </c>
      <c r="X140" s="72"/>
      <c r="Y140" s="70">
        <v>347</v>
      </c>
      <c r="Z140" s="252">
        <f t="shared" si="45"/>
        <v>6094.7000000000007</v>
      </c>
      <c r="AA140" s="302">
        <v>800</v>
      </c>
      <c r="AB140" s="76" t="s">
        <v>143</v>
      </c>
      <c r="AC140" s="109"/>
      <c r="AD140" s="142"/>
      <c r="AE140" s="165"/>
    </row>
    <row r="141" spans="1:31">
      <c r="A141" s="50"/>
      <c r="B141" s="87"/>
      <c r="C141" s="52"/>
      <c r="D141" s="87"/>
      <c r="E141" s="87"/>
      <c r="F141" s="52"/>
      <c r="G141" s="26"/>
      <c r="H141" s="26"/>
      <c r="I141" s="26"/>
      <c r="J141" s="26"/>
      <c r="K141" s="86"/>
      <c r="L141" s="26"/>
      <c r="M141" s="26"/>
      <c r="N141" s="26"/>
      <c r="O141" s="106"/>
      <c r="S141" s="106"/>
      <c r="V141" s="172"/>
      <c r="W141" s="173"/>
      <c r="X141" s="106"/>
      <c r="Y141" s="105"/>
      <c r="Z141" s="278"/>
      <c r="AA141" s="173"/>
      <c r="AB141" s="52"/>
      <c r="AC141" s="109"/>
      <c r="AE141" s="165"/>
    </row>
    <row r="142" spans="1:31">
      <c r="A142" s="50"/>
      <c r="B142" s="87"/>
      <c r="C142" s="52"/>
      <c r="D142" s="87"/>
      <c r="E142" s="87"/>
      <c r="F142" s="52"/>
      <c r="G142" s="26"/>
      <c r="H142" s="26"/>
      <c r="I142" s="26"/>
      <c r="J142" s="26"/>
      <c r="K142" s="86"/>
      <c r="L142" s="26"/>
      <c r="M142" s="26"/>
      <c r="N142" s="26"/>
      <c r="O142" s="106"/>
      <c r="S142" s="106"/>
      <c r="V142" s="172"/>
      <c r="W142" s="173"/>
      <c r="X142" s="106"/>
      <c r="Y142" s="105"/>
      <c r="Z142" s="278"/>
      <c r="AA142" s="173"/>
      <c r="AB142" s="52"/>
      <c r="AC142" s="109"/>
      <c r="AE142" s="165"/>
    </row>
    <row r="143" spans="1:31" ht="21">
      <c r="B143" s="257" t="s">
        <v>145</v>
      </c>
      <c r="C143" s="52"/>
      <c r="D143" s="87"/>
      <c r="E143" s="87"/>
      <c r="F143" s="52"/>
      <c r="G143" s="26"/>
      <c r="H143" s="26"/>
      <c r="I143" s="26"/>
      <c r="J143" s="86"/>
      <c r="K143" s="86"/>
      <c r="L143" s="26"/>
      <c r="M143" s="26"/>
      <c r="N143" s="26"/>
      <c r="O143" s="100"/>
      <c r="P143" s="195"/>
      <c r="Q143" s="195"/>
      <c r="R143" s="195"/>
      <c r="S143" s="205"/>
      <c r="V143" s="172"/>
      <c r="W143" s="185"/>
      <c r="X143" s="205"/>
    </row>
    <row r="144" spans="1:31" ht="21">
      <c r="B144" s="257"/>
      <c r="C144" s="52"/>
      <c r="D144" s="87"/>
      <c r="E144" s="87"/>
      <c r="F144" s="52"/>
      <c r="G144" s="26"/>
      <c r="H144" s="26"/>
      <c r="I144" s="26"/>
      <c r="J144" s="86"/>
      <c r="K144" s="86"/>
      <c r="L144" s="26"/>
      <c r="M144" s="26"/>
      <c r="N144" s="26"/>
      <c r="O144" s="100"/>
      <c r="P144" s="195"/>
      <c r="Q144" s="195"/>
      <c r="R144" s="195"/>
      <c r="S144" s="205"/>
      <c r="V144" s="172"/>
      <c r="W144" s="185"/>
      <c r="X144" s="205"/>
    </row>
    <row r="145" spans="1:32" ht="26.25" customHeight="1">
      <c r="A145" s="8">
        <v>1</v>
      </c>
      <c r="B145" s="25"/>
      <c r="C145" s="76"/>
      <c r="D145" s="75"/>
      <c r="E145" s="75"/>
      <c r="F145" s="76"/>
      <c r="G145" s="25"/>
      <c r="H145" s="25"/>
      <c r="I145" s="25"/>
      <c r="J145" s="77"/>
      <c r="K145" s="77" t="s">
        <v>43</v>
      </c>
      <c r="L145" s="25" t="s">
        <v>22</v>
      </c>
      <c r="M145" s="25" t="s">
        <v>18</v>
      </c>
      <c r="N145" s="25"/>
      <c r="O145" s="96">
        <v>4</v>
      </c>
      <c r="P145" s="193">
        <v>2.67</v>
      </c>
      <c r="Q145" s="193"/>
      <c r="R145" s="72">
        <v>2550</v>
      </c>
      <c r="S145" s="204">
        <v>6809</v>
      </c>
      <c r="T145" s="248">
        <f>S145*105%</f>
        <v>7149.4500000000007</v>
      </c>
      <c r="U145" s="262">
        <f>S145*10%</f>
        <v>680.90000000000009</v>
      </c>
      <c r="V145" s="202"/>
      <c r="W145" s="204">
        <f>T145+U145</f>
        <v>7830.35</v>
      </c>
      <c r="X145" s="204"/>
      <c r="Y145" s="70">
        <v>347</v>
      </c>
      <c r="Z145" s="253">
        <f>W145+Y145</f>
        <v>8177.35</v>
      </c>
      <c r="AA145" s="302">
        <v>800</v>
      </c>
      <c r="AB145" s="76" t="s">
        <v>144</v>
      </c>
      <c r="AC145" s="109"/>
      <c r="AE145" s="165"/>
    </row>
    <row r="146" spans="1:32" ht="30" customHeight="1">
      <c r="A146" s="8">
        <v>2</v>
      </c>
      <c r="B146" s="75"/>
      <c r="C146" s="76"/>
      <c r="D146" s="75"/>
      <c r="E146" s="75"/>
      <c r="F146" s="76"/>
      <c r="G146" s="25"/>
      <c r="H146" s="25"/>
      <c r="I146" s="25"/>
      <c r="J146" s="25"/>
      <c r="K146" s="77" t="s">
        <v>55</v>
      </c>
      <c r="L146" s="25" t="s">
        <v>56</v>
      </c>
      <c r="M146" s="25" t="s">
        <v>18</v>
      </c>
      <c r="N146" s="25"/>
      <c r="O146" s="96">
        <v>5</v>
      </c>
      <c r="P146" s="193">
        <v>2.9</v>
      </c>
      <c r="Q146" s="193"/>
      <c r="R146" s="72">
        <v>2550</v>
      </c>
      <c r="S146" s="204">
        <v>7395</v>
      </c>
      <c r="T146" s="248">
        <f t="shared" ref="T146:T152" si="46">S146*105%</f>
        <v>7764.75</v>
      </c>
      <c r="U146" s="262">
        <f>S146*10%</f>
        <v>739.5</v>
      </c>
      <c r="V146" s="202"/>
      <c r="W146" s="204">
        <v>8505</v>
      </c>
      <c r="X146" s="204"/>
      <c r="Y146" s="70">
        <v>347</v>
      </c>
      <c r="Z146" s="253">
        <f t="shared" ref="Z146:Z152" si="47">W146+Y146</f>
        <v>8852</v>
      </c>
      <c r="AA146" s="302">
        <v>800</v>
      </c>
      <c r="AB146" s="76" t="s">
        <v>144</v>
      </c>
      <c r="AC146" s="109"/>
      <c r="AE146" s="165"/>
    </row>
    <row r="147" spans="1:32" ht="30.75" customHeight="1">
      <c r="A147" s="8">
        <v>3</v>
      </c>
      <c r="B147" s="25"/>
      <c r="C147" s="76"/>
      <c r="D147" s="75"/>
      <c r="E147" s="75"/>
      <c r="F147" s="76"/>
      <c r="G147" s="25"/>
      <c r="H147" s="25"/>
      <c r="I147" s="25"/>
      <c r="J147" s="25"/>
      <c r="K147" s="77" t="s">
        <v>43</v>
      </c>
      <c r="L147" s="25" t="s">
        <v>56</v>
      </c>
      <c r="M147" s="25" t="s">
        <v>18</v>
      </c>
      <c r="N147" s="25"/>
      <c r="O147" s="72">
        <v>4</v>
      </c>
      <c r="P147" s="193">
        <v>2.67</v>
      </c>
      <c r="Q147" s="193"/>
      <c r="R147" s="72">
        <v>2550</v>
      </c>
      <c r="S147" s="204">
        <v>6809</v>
      </c>
      <c r="T147" s="248">
        <f>S147*105%</f>
        <v>7149.4500000000007</v>
      </c>
      <c r="U147" s="262">
        <f>S147*10%</f>
        <v>680.90000000000009</v>
      </c>
      <c r="V147" s="202"/>
      <c r="W147" s="264">
        <f>T147+U147</f>
        <v>7830.35</v>
      </c>
      <c r="X147" s="204"/>
      <c r="Y147" s="70">
        <v>347</v>
      </c>
      <c r="Z147" s="253">
        <f>W147+Y147</f>
        <v>8177.35</v>
      </c>
      <c r="AA147" s="302">
        <v>800</v>
      </c>
      <c r="AB147" s="76" t="s">
        <v>144</v>
      </c>
      <c r="AC147" s="52"/>
      <c r="AE147" s="165"/>
    </row>
    <row r="148" spans="1:32" ht="30" customHeight="1">
      <c r="A148" s="8">
        <v>4</v>
      </c>
      <c r="B148" s="75"/>
      <c r="C148" s="76"/>
      <c r="D148" s="75"/>
      <c r="E148" s="75"/>
      <c r="F148" s="76"/>
      <c r="G148" s="25"/>
      <c r="H148" s="25"/>
      <c r="I148" s="25"/>
      <c r="J148" s="25"/>
      <c r="K148" s="77" t="s">
        <v>43</v>
      </c>
      <c r="L148" s="25" t="s">
        <v>56</v>
      </c>
      <c r="M148" s="25" t="s">
        <v>18</v>
      </c>
      <c r="N148" s="25"/>
      <c r="O148" s="96">
        <v>4</v>
      </c>
      <c r="P148" s="193">
        <v>2.67</v>
      </c>
      <c r="Q148" s="193"/>
      <c r="R148" s="72">
        <v>2550</v>
      </c>
      <c r="S148" s="204">
        <v>6809</v>
      </c>
      <c r="T148" s="248">
        <v>7149</v>
      </c>
      <c r="U148" s="262">
        <v>681</v>
      </c>
      <c r="V148" s="202"/>
      <c r="W148" s="204">
        <v>7830</v>
      </c>
      <c r="X148" s="204"/>
      <c r="Y148" s="70">
        <v>347</v>
      </c>
      <c r="Z148" s="253">
        <v>8177</v>
      </c>
      <c r="AA148" s="302">
        <v>800</v>
      </c>
      <c r="AB148" s="76" t="s">
        <v>144</v>
      </c>
      <c r="AC148" s="109"/>
      <c r="AE148" s="165"/>
    </row>
    <row r="149" spans="1:32" ht="30.75" customHeight="1">
      <c r="A149" s="8">
        <v>5</v>
      </c>
      <c r="B149" s="25"/>
      <c r="C149" s="76"/>
      <c r="D149" s="75"/>
      <c r="E149" s="75"/>
      <c r="F149" s="76"/>
      <c r="G149" s="25"/>
      <c r="H149" s="25"/>
      <c r="I149" s="25"/>
      <c r="J149" s="25"/>
      <c r="K149" s="77" t="s">
        <v>54</v>
      </c>
      <c r="L149" s="25"/>
      <c r="M149" s="25" t="s">
        <v>35</v>
      </c>
      <c r="N149" s="25"/>
      <c r="O149" s="96">
        <v>5</v>
      </c>
      <c r="P149" s="193">
        <v>1.94</v>
      </c>
      <c r="Q149" s="193"/>
      <c r="R149" s="72">
        <v>2550</v>
      </c>
      <c r="S149" s="204">
        <v>4947</v>
      </c>
      <c r="T149" s="248">
        <f t="shared" si="46"/>
        <v>5194.3500000000004</v>
      </c>
      <c r="U149" s="262">
        <f t="shared" ref="U149" si="48">S149*10%</f>
        <v>494.70000000000005</v>
      </c>
      <c r="V149" s="202"/>
      <c r="W149" s="264">
        <f t="shared" ref="W149" si="49">T149+U149</f>
        <v>5689.05</v>
      </c>
      <c r="X149" s="204"/>
      <c r="Y149" s="70">
        <v>347</v>
      </c>
      <c r="Z149" s="253">
        <f t="shared" si="47"/>
        <v>6036.05</v>
      </c>
      <c r="AA149" s="302">
        <v>800</v>
      </c>
      <c r="AB149" s="76" t="s">
        <v>144</v>
      </c>
      <c r="AC149" s="109"/>
      <c r="AE149" s="165"/>
    </row>
    <row r="150" spans="1:32" ht="30.75" customHeight="1">
      <c r="A150" s="139">
        <v>6</v>
      </c>
      <c r="B150" s="83"/>
      <c r="C150" s="84"/>
      <c r="D150" s="312"/>
      <c r="E150" s="312"/>
      <c r="F150" s="313"/>
      <c r="G150" s="140"/>
      <c r="H150" s="140"/>
      <c r="I150" s="140"/>
      <c r="J150" s="140"/>
      <c r="K150" s="90" t="s">
        <v>67</v>
      </c>
      <c r="L150" s="140" t="s">
        <v>25</v>
      </c>
      <c r="M150" s="314" t="s">
        <v>49</v>
      </c>
      <c r="N150" s="140"/>
      <c r="O150" s="315">
        <v>5</v>
      </c>
      <c r="P150" s="72">
        <v>2.34</v>
      </c>
      <c r="Q150" s="72"/>
      <c r="R150" s="72">
        <v>2550</v>
      </c>
      <c r="S150" s="204">
        <f t="shared" ref="S150:S152" si="50">P150*2550</f>
        <v>5967</v>
      </c>
      <c r="T150" s="248">
        <f t="shared" si="46"/>
        <v>6265.35</v>
      </c>
      <c r="U150" s="262">
        <f>S150*10%</f>
        <v>596.70000000000005</v>
      </c>
      <c r="V150" s="202"/>
      <c r="W150" s="204">
        <f>T150+U150</f>
        <v>6862.05</v>
      </c>
      <c r="X150" s="204"/>
      <c r="Y150" s="70">
        <v>347</v>
      </c>
      <c r="Z150" s="252">
        <f t="shared" si="47"/>
        <v>7209.05</v>
      </c>
      <c r="AA150" s="203">
        <v>800</v>
      </c>
      <c r="AB150" s="76" t="s">
        <v>144</v>
      </c>
      <c r="AC150" s="52"/>
      <c r="AE150" s="165"/>
    </row>
    <row r="151" spans="1:32" ht="30.75" customHeight="1">
      <c r="A151" s="139">
        <v>7</v>
      </c>
      <c r="B151" s="83"/>
      <c r="C151" s="84"/>
      <c r="D151" s="312"/>
      <c r="E151" s="312"/>
      <c r="F151" s="313"/>
      <c r="G151" s="140"/>
      <c r="H151" s="140"/>
      <c r="I151" s="140"/>
      <c r="J151" s="140"/>
      <c r="K151" s="90" t="s">
        <v>61</v>
      </c>
      <c r="L151" s="140" t="s">
        <v>63</v>
      </c>
      <c r="M151" s="140" t="s">
        <v>49</v>
      </c>
      <c r="N151" s="140"/>
      <c r="O151" s="315">
        <v>5</v>
      </c>
      <c r="P151" s="72">
        <v>1.98</v>
      </c>
      <c r="Q151" s="72"/>
      <c r="R151" s="72">
        <v>2550</v>
      </c>
      <c r="S151" s="204">
        <f t="shared" si="50"/>
        <v>5049</v>
      </c>
      <c r="T151" s="248">
        <f t="shared" si="46"/>
        <v>5301.45</v>
      </c>
      <c r="U151" s="262">
        <f t="shared" ref="U151:U152" si="51">S151*10%</f>
        <v>504.90000000000003</v>
      </c>
      <c r="V151" s="202"/>
      <c r="W151" s="204">
        <f t="shared" ref="W151" si="52">T151+U151</f>
        <v>5806.3499999999995</v>
      </c>
      <c r="X151" s="204"/>
      <c r="Y151" s="70">
        <v>347</v>
      </c>
      <c r="Z151" s="252">
        <f t="shared" si="47"/>
        <v>6153.3499999999995</v>
      </c>
      <c r="AA151" s="203">
        <v>800</v>
      </c>
      <c r="AB151" s="76" t="s">
        <v>144</v>
      </c>
      <c r="AC151" s="52"/>
      <c r="AE151" s="165"/>
    </row>
    <row r="152" spans="1:32" ht="43.5" customHeight="1">
      <c r="A152" s="139">
        <v>8</v>
      </c>
      <c r="B152" s="83"/>
      <c r="C152" s="84"/>
      <c r="D152" s="312"/>
      <c r="E152" s="312"/>
      <c r="F152" s="313"/>
      <c r="G152" s="140"/>
      <c r="H152" s="140"/>
      <c r="I152" s="140"/>
      <c r="J152" s="140"/>
      <c r="K152" s="90" t="s">
        <v>61</v>
      </c>
      <c r="L152" s="140" t="s">
        <v>63</v>
      </c>
      <c r="M152" s="140" t="s">
        <v>49</v>
      </c>
      <c r="N152" s="140"/>
      <c r="O152" s="315">
        <v>3</v>
      </c>
      <c r="P152" s="72">
        <v>1.92</v>
      </c>
      <c r="Q152" s="72"/>
      <c r="R152" s="72">
        <v>2550</v>
      </c>
      <c r="S152" s="204">
        <f t="shared" si="50"/>
        <v>4896</v>
      </c>
      <c r="T152" s="248">
        <f t="shared" si="46"/>
        <v>5140.8</v>
      </c>
      <c r="U152" s="262">
        <f t="shared" si="51"/>
        <v>489.6</v>
      </c>
      <c r="V152" s="202"/>
      <c r="W152" s="204">
        <v>5631</v>
      </c>
      <c r="X152" s="204"/>
      <c r="Y152" s="70">
        <v>347</v>
      </c>
      <c r="Z152" s="252">
        <f t="shared" si="47"/>
        <v>5978</v>
      </c>
      <c r="AA152" s="203">
        <v>800</v>
      </c>
      <c r="AB152" s="76" t="s">
        <v>144</v>
      </c>
      <c r="AC152" s="109"/>
      <c r="AE152" s="165"/>
    </row>
    <row r="153" spans="1:32" ht="30.75" customHeight="1">
      <c r="A153" s="50"/>
      <c r="B153" s="26"/>
      <c r="C153" s="52"/>
      <c r="D153" s="87"/>
      <c r="E153" s="87"/>
      <c r="F153" s="52"/>
      <c r="G153" s="26"/>
      <c r="H153" s="26"/>
      <c r="I153" s="26"/>
      <c r="J153" s="26"/>
      <c r="K153" s="86"/>
      <c r="L153" s="26"/>
      <c r="M153" s="26"/>
      <c r="N153" s="26"/>
      <c r="O153" s="100"/>
      <c r="P153" s="195"/>
      <c r="Q153" s="195"/>
      <c r="S153" s="185"/>
      <c r="V153" s="172"/>
      <c r="W153" s="325"/>
      <c r="X153" s="185"/>
      <c r="Y153" s="105"/>
      <c r="AB153" s="52"/>
      <c r="AC153" s="109"/>
      <c r="AE153" s="165"/>
    </row>
    <row r="154" spans="1:32" ht="29.25" customHeight="1">
      <c r="A154" s="164"/>
      <c r="B154" s="307" t="s">
        <v>57</v>
      </c>
      <c r="C154" s="165"/>
      <c r="D154" s="171"/>
      <c r="E154" s="171"/>
      <c r="F154" s="165"/>
      <c r="G154" s="105"/>
      <c r="H154" s="105"/>
      <c r="I154" s="105"/>
      <c r="J154" s="167"/>
      <c r="K154" s="167"/>
      <c r="L154" s="105"/>
      <c r="M154" s="105"/>
      <c r="N154" s="105"/>
      <c r="O154" s="106"/>
      <c r="S154" s="173"/>
      <c r="V154" s="173"/>
      <c r="W154" s="173"/>
      <c r="X154" s="173"/>
      <c r="Y154" s="105"/>
      <c r="Z154" s="278"/>
      <c r="AA154" s="173"/>
      <c r="AB154" s="142"/>
    </row>
    <row r="155" spans="1:32" ht="12" customHeight="1">
      <c r="A155" s="164"/>
      <c r="B155" s="307"/>
      <c r="C155" s="165"/>
      <c r="D155" s="171"/>
      <c r="E155" s="171"/>
      <c r="F155" s="165"/>
      <c r="G155" s="105"/>
      <c r="H155" s="105"/>
      <c r="I155" s="105"/>
      <c r="J155" s="167"/>
      <c r="K155" s="167"/>
      <c r="L155" s="105"/>
      <c r="M155" s="105"/>
      <c r="N155" s="105"/>
      <c r="O155" s="106"/>
      <c r="S155" s="173"/>
      <c r="V155" s="172"/>
      <c r="W155" s="173"/>
      <c r="X155" s="173"/>
      <c r="Y155" s="105"/>
      <c r="Z155" s="278"/>
      <c r="AA155" s="173"/>
      <c r="AB155" s="142"/>
    </row>
    <row r="156" spans="1:32" ht="33.75" customHeight="1">
      <c r="A156" s="93">
        <v>1</v>
      </c>
      <c r="B156" s="308"/>
      <c r="C156" s="84"/>
      <c r="D156" s="83"/>
      <c r="E156" s="83"/>
      <c r="F156" s="84"/>
      <c r="G156" s="70"/>
      <c r="H156" s="70"/>
      <c r="I156" s="70"/>
      <c r="J156" s="90" t="s">
        <v>58</v>
      </c>
      <c r="K156" s="90"/>
      <c r="L156" s="70" t="s">
        <v>29</v>
      </c>
      <c r="M156" s="70"/>
      <c r="N156" s="70"/>
      <c r="O156" s="72">
        <v>5</v>
      </c>
      <c r="P156" s="72">
        <v>3.87</v>
      </c>
      <c r="Q156" s="72"/>
      <c r="R156" s="72">
        <v>2550</v>
      </c>
      <c r="S156" s="203">
        <v>9869</v>
      </c>
      <c r="T156" s="248">
        <f>S156*105%</f>
        <v>10362.450000000001</v>
      </c>
      <c r="U156" s="262">
        <f>S156*10%</f>
        <v>986.90000000000009</v>
      </c>
      <c r="V156" s="203"/>
      <c r="W156" s="203">
        <f>T156+U156</f>
        <v>11349.35</v>
      </c>
      <c r="X156" s="203"/>
      <c r="Y156" s="70"/>
      <c r="Z156" s="252">
        <v>11696</v>
      </c>
      <c r="AA156" s="203"/>
      <c r="AB156" s="84"/>
      <c r="AC156" s="109"/>
      <c r="AD156" s="109"/>
      <c r="AE156" s="165"/>
    </row>
    <row r="157" spans="1:32" ht="18.75" customHeight="1">
      <c r="A157" s="109"/>
      <c r="B157" s="307"/>
      <c r="C157" s="177"/>
      <c r="D157" s="309"/>
      <c r="E157" s="309"/>
      <c r="F157" s="310"/>
      <c r="G157" s="145"/>
      <c r="H157" s="145"/>
      <c r="I157" s="145"/>
      <c r="J157" s="145"/>
      <c r="K157" s="311"/>
      <c r="L157" s="145"/>
      <c r="M157" s="145"/>
      <c r="N157" s="105"/>
      <c r="O157" s="106"/>
      <c r="S157" s="173"/>
      <c r="V157" s="172"/>
      <c r="W157" s="173"/>
      <c r="X157" s="173"/>
      <c r="Y157" s="105"/>
      <c r="Z157" s="278"/>
      <c r="AA157" s="173"/>
      <c r="AB157" s="142"/>
      <c r="AE157" s="165"/>
    </row>
    <row r="158" spans="1:32" ht="18.75">
      <c r="A158" s="164"/>
      <c r="B158" s="309" t="s">
        <v>59</v>
      </c>
      <c r="C158" s="165"/>
      <c r="D158" s="171"/>
      <c r="E158" s="171"/>
      <c r="F158" s="165"/>
      <c r="G158" s="105"/>
      <c r="H158" s="105"/>
      <c r="I158" s="105"/>
      <c r="J158" s="105"/>
      <c r="K158" s="167"/>
      <c r="L158" s="105"/>
      <c r="M158" s="105"/>
      <c r="N158" s="105"/>
      <c r="O158" s="106"/>
      <c r="S158" s="173"/>
      <c r="V158" s="172"/>
      <c r="W158" s="173"/>
      <c r="X158" s="173"/>
      <c r="Y158" s="105"/>
      <c r="Z158" s="278"/>
      <c r="AA158" s="173"/>
      <c r="AB158" s="142"/>
      <c r="AE158" s="177"/>
    </row>
    <row r="159" spans="1:32" ht="17.25" customHeight="1">
      <c r="A159" s="164"/>
      <c r="B159" s="309"/>
      <c r="C159" s="165"/>
      <c r="D159" s="171"/>
      <c r="E159" s="171"/>
      <c r="F159" s="165"/>
      <c r="G159" s="105"/>
      <c r="H159" s="105"/>
      <c r="I159" s="105"/>
      <c r="J159" s="105"/>
      <c r="K159" s="167"/>
      <c r="L159" s="105"/>
      <c r="M159" s="105"/>
      <c r="N159" s="105"/>
      <c r="O159" s="106"/>
      <c r="S159" s="173"/>
      <c r="V159" s="172"/>
      <c r="W159" s="173"/>
      <c r="X159" s="173"/>
      <c r="Y159" s="105"/>
      <c r="Z159" s="278"/>
      <c r="AA159" s="173"/>
      <c r="AB159" s="142"/>
      <c r="AE159" s="177"/>
    </row>
    <row r="160" spans="1:32" ht="30">
      <c r="A160" s="93">
        <v>2</v>
      </c>
      <c r="B160" s="83"/>
      <c r="C160" s="84"/>
      <c r="D160" s="83"/>
      <c r="E160" s="83"/>
      <c r="F160" s="84"/>
      <c r="G160" s="70"/>
      <c r="H160" s="70"/>
      <c r="I160" s="70"/>
      <c r="J160" s="90"/>
      <c r="K160" s="90" t="s">
        <v>65</v>
      </c>
      <c r="L160" s="140" t="s">
        <v>107</v>
      </c>
      <c r="M160" s="70" t="s">
        <v>18</v>
      </c>
      <c r="N160" s="70"/>
      <c r="O160" s="72">
        <v>5</v>
      </c>
      <c r="P160" s="72">
        <v>3.16</v>
      </c>
      <c r="Q160" s="72"/>
      <c r="R160" s="72">
        <v>2550</v>
      </c>
      <c r="S160" s="204">
        <f>P160*2550</f>
        <v>8058</v>
      </c>
      <c r="T160" s="248">
        <f>S160*105%</f>
        <v>8460.9</v>
      </c>
      <c r="U160" s="262">
        <f t="shared" ref="U160:U161" si="53">S160*10%</f>
        <v>805.80000000000007</v>
      </c>
      <c r="V160" s="202"/>
      <c r="W160" s="204">
        <f t="shared" ref="W160:W161" si="54">T160+U160</f>
        <v>9266.6999999999989</v>
      </c>
      <c r="X160" s="204"/>
      <c r="Y160" s="70">
        <v>347</v>
      </c>
      <c r="Z160" s="252">
        <f>W160+Y160</f>
        <v>9613.6999999999989</v>
      </c>
      <c r="AA160" s="203">
        <v>800</v>
      </c>
      <c r="AB160" s="84"/>
      <c r="AC160" s="109"/>
      <c r="AE160" s="165"/>
      <c r="AF160" s="165"/>
    </row>
    <row r="161" spans="1:32" ht="24" customHeight="1">
      <c r="A161" s="139">
        <v>3</v>
      </c>
      <c r="B161" s="83"/>
      <c r="C161" s="84"/>
      <c r="D161" s="312"/>
      <c r="E161" s="312"/>
      <c r="F161" s="313"/>
      <c r="G161" s="140"/>
      <c r="H161" s="140"/>
      <c r="I161" s="140"/>
      <c r="J161" s="140"/>
      <c r="K161" s="90" t="s">
        <v>60</v>
      </c>
      <c r="L161" s="140" t="s">
        <v>25</v>
      </c>
      <c r="M161" s="314" t="s">
        <v>35</v>
      </c>
      <c r="N161" s="140"/>
      <c r="O161" s="315">
        <v>5</v>
      </c>
      <c r="P161" s="72">
        <v>2.34</v>
      </c>
      <c r="Q161" s="72"/>
      <c r="R161" s="72">
        <v>2550</v>
      </c>
      <c r="S161" s="204">
        <f t="shared" ref="S161" si="55">P161*2550</f>
        <v>5967</v>
      </c>
      <c r="T161" s="248">
        <f t="shared" ref="T161" si="56">S161*105%</f>
        <v>6265.35</v>
      </c>
      <c r="U161" s="262">
        <f t="shared" si="53"/>
        <v>596.70000000000005</v>
      </c>
      <c r="V161" s="202"/>
      <c r="W161" s="204">
        <f t="shared" si="54"/>
        <v>6862.05</v>
      </c>
      <c r="X161" s="204"/>
      <c r="Y161" s="70">
        <v>347</v>
      </c>
      <c r="Z161" s="252">
        <f t="shared" ref="Z161" si="57">W161+Y161</f>
        <v>7209.05</v>
      </c>
      <c r="AA161" s="203">
        <v>800</v>
      </c>
      <c r="AB161" s="84"/>
      <c r="AC161" s="109"/>
      <c r="AE161" s="165"/>
      <c r="AF161" s="165"/>
    </row>
    <row r="162" spans="1:32" ht="24.75" customHeight="1">
      <c r="A162" s="93">
        <v>4</v>
      </c>
      <c r="B162" s="83"/>
      <c r="C162" s="84"/>
      <c r="D162" s="83"/>
      <c r="E162" s="83"/>
      <c r="F162" s="84"/>
      <c r="G162" s="70"/>
      <c r="H162" s="70"/>
      <c r="I162" s="70"/>
      <c r="J162" s="70"/>
      <c r="K162" s="90" t="s">
        <v>60</v>
      </c>
      <c r="L162" s="70" t="s">
        <v>25</v>
      </c>
      <c r="M162" s="70" t="s">
        <v>35</v>
      </c>
      <c r="N162" s="70"/>
      <c r="O162" s="72">
        <v>5</v>
      </c>
      <c r="P162" s="72">
        <v>2.34</v>
      </c>
      <c r="Q162" s="72"/>
      <c r="R162" s="72">
        <v>2550</v>
      </c>
      <c r="S162" s="203">
        <f>P162*2550</f>
        <v>5967</v>
      </c>
      <c r="T162" s="248">
        <f>S162*105%</f>
        <v>6265.35</v>
      </c>
      <c r="U162" s="262">
        <f>S162*10%</f>
        <v>596.70000000000005</v>
      </c>
      <c r="V162" s="202"/>
      <c r="W162" s="203">
        <f>T162+U162</f>
        <v>6862.05</v>
      </c>
      <c r="X162" s="203"/>
      <c r="Y162" s="70">
        <v>347</v>
      </c>
      <c r="Z162" s="252">
        <f>W162+Y162</f>
        <v>7209.05</v>
      </c>
      <c r="AA162" s="203">
        <v>800</v>
      </c>
      <c r="AB162" s="84"/>
      <c r="AC162" s="109"/>
      <c r="AD162" s="191"/>
      <c r="AE162" s="165"/>
      <c r="AF162" s="52"/>
    </row>
    <row r="163" spans="1:32" ht="30">
      <c r="A163" s="139">
        <v>5</v>
      </c>
      <c r="B163" s="83"/>
      <c r="C163" s="84"/>
      <c r="D163" s="83"/>
      <c r="E163" s="83"/>
      <c r="F163" s="84"/>
      <c r="G163" s="70"/>
      <c r="H163" s="70"/>
      <c r="I163" s="70"/>
      <c r="J163" s="70"/>
      <c r="K163" s="90" t="s">
        <v>61</v>
      </c>
      <c r="L163" s="70" t="s">
        <v>44</v>
      </c>
      <c r="M163" s="70" t="s">
        <v>49</v>
      </c>
      <c r="N163" s="70"/>
      <c r="O163" s="72">
        <v>5</v>
      </c>
      <c r="P163" s="72">
        <v>2.02</v>
      </c>
      <c r="Q163" s="72"/>
      <c r="R163" s="72">
        <v>2550</v>
      </c>
      <c r="S163" s="203">
        <f t="shared" ref="S163:S170" si="58">P163*2550</f>
        <v>5151</v>
      </c>
      <c r="T163" s="248">
        <f t="shared" ref="T163:T170" si="59">S163*105%</f>
        <v>5408.55</v>
      </c>
      <c r="U163" s="262">
        <f t="shared" ref="U163:U170" si="60">S163*10%</f>
        <v>515.1</v>
      </c>
      <c r="V163" s="202"/>
      <c r="W163" s="203">
        <f t="shared" ref="W163:W170" si="61">T163+U163</f>
        <v>5923.6500000000005</v>
      </c>
      <c r="X163" s="203"/>
      <c r="Y163" s="70">
        <v>347</v>
      </c>
      <c r="Z163" s="252">
        <f t="shared" ref="Z163:Z170" si="62">W163+Y163</f>
        <v>6270.6500000000005</v>
      </c>
      <c r="AA163" s="203">
        <v>800</v>
      </c>
      <c r="AB163" s="84"/>
      <c r="AC163" s="109"/>
      <c r="AD163" s="191"/>
      <c r="AE163" s="165"/>
      <c r="AF163" s="52"/>
    </row>
    <row r="164" spans="1:32" ht="37.5" customHeight="1">
      <c r="A164" s="93">
        <v>6</v>
      </c>
      <c r="B164" s="83"/>
      <c r="C164" s="84"/>
      <c r="D164" s="83"/>
      <c r="E164" s="83"/>
      <c r="F164" s="84"/>
      <c r="G164" s="70"/>
      <c r="H164" s="70"/>
      <c r="I164" s="70"/>
      <c r="J164" s="70"/>
      <c r="K164" s="90" t="s">
        <v>61</v>
      </c>
      <c r="L164" s="70" t="s">
        <v>44</v>
      </c>
      <c r="M164" s="70" t="s">
        <v>49</v>
      </c>
      <c r="N164" s="70"/>
      <c r="O164" s="72">
        <v>5</v>
      </c>
      <c r="P164" s="72">
        <v>2.02</v>
      </c>
      <c r="Q164" s="72"/>
      <c r="R164" s="72">
        <v>2550</v>
      </c>
      <c r="S164" s="203">
        <f t="shared" si="58"/>
        <v>5151</v>
      </c>
      <c r="T164" s="248">
        <f t="shared" si="59"/>
        <v>5408.55</v>
      </c>
      <c r="U164" s="262">
        <f t="shared" si="60"/>
        <v>515.1</v>
      </c>
      <c r="V164" s="202"/>
      <c r="W164" s="203">
        <f t="shared" si="61"/>
        <v>5923.6500000000005</v>
      </c>
      <c r="X164" s="203"/>
      <c r="Y164" s="70">
        <v>347</v>
      </c>
      <c r="Z164" s="252">
        <f t="shared" si="62"/>
        <v>6270.6500000000005</v>
      </c>
      <c r="AA164" s="203">
        <v>800</v>
      </c>
      <c r="AB164" s="84"/>
      <c r="AC164" s="109"/>
      <c r="AD164" s="191"/>
      <c r="AE164" s="165"/>
      <c r="AF164" s="165"/>
    </row>
    <row r="165" spans="1:32" ht="30">
      <c r="A165" s="139">
        <v>7</v>
      </c>
      <c r="B165" s="83"/>
      <c r="C165" s="79"/>
      <c r="D165" s="83"/>
      <c r="E165" s="83"/>
      <c r="F165" s="84"/>
      <c r="G165" s="70"/>
      <c r="H165" s="70"/>
      <c r="I165" s="70"/>
      <c r="J165" s="70"/>
      <c r="K165" s="90" t="s">
        <v>61</v>
      </c>
      <c r="L165" s="70" t="s">
        <v>44</v>
      </c>
      <c r="M165" s="70" t="s">
        <v>49</v>
      </c>
      <c r="N165" s="70"/>
      <c r="O165" s="72">
        <v>5</v>
      </c>
      <c r="P165" s="72">
        <v>2.02</v>
      </c>
      <c r="Q165" s="72"/>
      <c r="R165" s="72">
        <v>2550</v>
      </c>
      <c r="S165" s="203">
        <f t="shared" si="58"/>
        <v>5151</v>
      </c>
      <c r="T165" s="248">
        <f t="shared" si="59"/>
        <v>5408.55</v>
      </c>
      <c r="U165" s="262">
        <f t="shared" si="60"/>
        <v>515.1</v>
      </c>
      <c r="V165" s="202"/>
      <c r="W165" s="203">
        <f t="shared" si="61"/>
        <v>5923.6500000000005</v>
      </c>
      <c r="X165" s="203"/>
      <c r="Y165" s="70">
        <v>347</v>
      </c>
      <c r="Z165" s="252">
        <f t="shared" si="62"/>
        <v>6270.6500000000005</v>
      </c>
      <c r="AA165" s="203">
        <v>800</v>
      </c>
      <c r="AB165" s="79"/>
      <c r="AC165" s="109"/>
      <c r="AD165" s="191"/>
      <c r="AE165" s="165"/>
      <c r="AF165" s="108"/>
    </row>
    <row r="166" spans="1:32" ht="29.25" customHeight="1">
      <c r="A166" s="93">
        <v>8</v>
      </c>
      <c r="B166" s="83"/>
      <c r="C166" s="84"/>
      <c r="D166" s="83"/>
      <c r="E166" s="83"/>
      <c r="F166" s="84"/>
      <c r="G166" s="70"/>
      <c r="H166" s="70"/>
      <c r="I166" s="70"/>
      <c r="J166" s="70"/>
      <c r="K166" s="90" t="s">
        <v>61</v>
      </c>
      <c r="L166" s="70" t="s">
        <v>44</v>
      </c>
      <c r="M166" s="70" t="s">
        <v>49</v>
      </c>
      <c r="N166" s="70"/>
      <c r="O166" s="72">
        <v>5</v>
      </c>
      <c r="P166" s="72">
        <v>2.02</v>
      </c>
      <c r="Q166" s="72"/>
      <c r="R166" s="72">
        <v>2550</v>
      </c>
      <c r="S166" s="203">
        <f t="shared" si="58"/>
        <v>5151</v>
      </c>
      <c r="T166" s="248">
        <f t="shared" si="59"/>
        <v>5408.55</v>
      </c>
      <c r="U166" s="262">
        <f t="shared" si="60"/>
        <v>515.1</v>
      </c>
      <c r="V166" s="202"/>
      <c r="W166" s="203">
        <f t="shared" si="61"/>
        <v>5923.6500000000005</v>
      </c>
      <c r="X166" s="203"/>
      <c r="Y166" s="70">
        <v>347</v>
      </c>
      <c r="Z166" s="252">
        <f t="shared" si="62"/>
        <v>6270.6500000000005</v>
      </c>
      <c r="AA166" s="203">
        <v>800</v>
      </c>
      <c r="AB166" s="84"/>
      <c r="AC166" s="109"/>
      <c r="AD166" s="191"/>
      <c r="AE166" s="165"/>
      <c r="AF166" s="52"/>
    </row>
    <row r="167" spans="1:32" ht="29.25" customHeight="1">
      <c r="A167" s="139">
        <v>9</v>
      </c>
      <c r="B167" s="83"/>
      <c r="C167" s="84"/>
      <c r="D167" s="83"/>
      <c r="E167" s="83"/>
      <c r="F167" s="84"/>
      <c r="G167" s="70"/>
      <c r="H167" s="70"/>
      <c r="I167" s="70"/>
      <c r="J167" s="70"/>
      <c r="K167" s="90" t="s">
        <v>61</v>
      </c>
      <c r="L167" s="70" t="s">
        <v>44</v>
      </c>
      <c r="M167" s="70" t="s">
        <v>49</v>
      </c>
      <c r="N167" s="70"/>
      <c r="O167" s="72">
        <v>2</v>
      </c>
      <c r="P167" s="72">
        <v>1.83</v>
      </c>
      <c r="Q167" s="72"/>
      <c r="R167" s="72">
        <v>2550</v>
      </c>
      <c r="S167" s="203">
        <f t="shared" si="58"/>
        <v>4666.5</v>
      </c>
      <c r="T167" s="248">
        <f t="shared" si="59"/>
        <v>4899.8249999999998</v>
      </c>
      <c r="U167" s="262">
        <f t="shared" si="60"/>
        <v>466.65000000000003</v>
      </c>
      <c r="V167" s="202"/>
      <c r="W167" s="203">
        <v>5367</v>
      </c>
      <c r="X167" s="203"/>
      <c r="Y167" s="70">
        <v>347</v>
      </c>
      <c r="Z167" s="252">
        <f t="shared" si="62"/>
        <v>5714</v>
      </c>
      <c r="AA167" s="203">
        <v>800</v>
      </c>
      <c r="AB167" s="84"/>
      <c r="AC167" s="109"/>
      <c r="AD167" s="191"/>
      <c r="AE167" s="165"/>
      <c r="AF167" s="52"/>
    </row>
    <row r="168" spans="1:32" ht="30">
      <c r="A168" s="93">
        <v>10</v>
      </c>
      <c r="B168" s="83"/>
      <c r="C168" s="84"/>
      <c r="D168" s="83"/>
      <c r="E168" s="83"/>
      <c r="F168" s="84"/>
      <c r="G168" s="70"/>
      <c r="H168" s="70"/>
      <c r="I168" s="70"/>
      <c r="J168" s="70"/>
      <c r="K168" s="90" t="s">
        <v>61</v>
      </c>
      <c r="L168" s="70" t="s">
        <v>63</v>
      </c>
      <c r="M168" s="70" t="s">
        <v>49</v>
      </c>
      <c r="N168" s="70"/>
      <c r="O168" s="72">
        <v>5</v>
      </c>
      <c r="P168" s="72">
        <v>1.98</v>
      </c>
      <c r="Q168" s="72"/>
      <c r="R168" s="72">
        <v>2550</v>
      </c>
      <c r="S168" s="203">
        <f t="shared" si="58"/>
        <v>5049</v>
      </c>
      <c r="T168" s="248">
        <f t="shared" si="59"/>
        <v>5301.45</v>
      </c>
      <c r="U168" s="262">
        <f t="shared" si="60"/>
        <v>504.90000000000003</v>
      </c>
      <c r="V168" s="202"/>
      <c r="W168" s="203">
        <f t="shared" si="61"/>
        <v>5806.3499999999995</v>
      </c>
      <c r="X168" s="203"/>
      <c r="Y168" s="70">
        <v>347</v>
      </c>
      <c r="Z168" s="252">
        <f t="shared" si="62"/>
        <v>6153.3499999999995</v>
      </c>
      <c r="AA168" s="203">
        <v>800</v>
      </c>
      <c r="AB168" s="84"/>
      <c r="AC168" s="109"/>
      <c r="AD168" s="191"/>
      <c r="AE168" s="165"/>
      <c r="AF168" s="52"/>
    </row>
    <row r="169" spans="1:32" ht="30">
      <c r="A169" s="139">
        <v>11</v>
      </c>
      <c r="B169" s="83"/>
      <c r="C169" s="84"/>
      <c r="D169" s="83"/>
      <c r="E169" s="83"/>
      <c r="F169" s="84"/>
      <c r="G169" s="70"/>
      <c r="H169" s="70"/>
      <c r="I169" s="70"/>
      <c r="J169" s="70"/>
      <c r="K169" s="90" t="s">
        <v>61</v>
      </c>
      <c r="L169" s="70" t="s">
        <v>63</v>
      </c>
      <c r="M169" s="70" t="s">
        <v>49</v>
      </c>
      <c r="N169" s="70"/>
      <c r="O169" s="72">
        <v>4</v>
      </c>
      <c r="P169" s="72">
        <v>1.93</v>
      </c>
      <c r="Q169" s="72"/>
      <c r="R169" s="72">
        <v>2550</v>
      </c>
      <c r="S169" s="203">
        <f t="shared" si="58"/>
        <v>4921.5</v>
      </c>
      <c r="T169" s="248">
        <f t="shared" si="59"/>
        <v>5167.5749999999998</v>
      </c>
      <c r="U169" s="262">
        <f t="shared" si="60"/>
        <v>492.15000000000003</v>
      </c>
      <c r="V169" s="202"/>
      <c r="W169" s="203">
        <f t="shared" si="61"/>
        <v>5659.7249999999995</v>
      </c>
      <c r="X169" s="203"/>
      <c r="Y169" s="70">
        <v>347</v>
      </c>
      <c r="Z169" s="252">
        <f t="shared" si="62"/>
        <v>6006.7249999999995</v>
      </c>
      <c r="AA169" s="203">
        <v>800</v>
      </c>
      <c r="AB169" s="84"/>
      <c r="AC169" s="109"/>
      <c r="AD169" s="191"/>
      <c r="AE169" s="165"/>
      <c r="AF169" s="165"/>
    </row>
    <row r="170" spans="1:32" ht="30" customHeight="1">
      <c r="A170" s="93">
        <v>12</v>
      </c>
      <c r="B170" s="83"/>
      <c r="C170" s="84"/>
      <c r="D170" s="83"/>
      <c r="E170" s="83"/>
      <c r="F170" s="84"/>
      <c r="G170" s="70"/>
      <c r="H170" s="70"/>
      <c r="I170" s="70"/>
      <c r="J170" s="70"/>
      <c r="K170" s="90" t="s">
        <v>61</v>
      </c>
      <c r="L170" s="70" t="s">
        <v>63</v>
      </c>
      <c r="M170" s="70" t="s">
        <v>49</v>
      </c>
      <c r="N170" s="70"/>
      <c r="O170" s="72">
        <v>4</v>
      </c>
      <c r="P170" s="72">
        <v>1.93</v>
      </c>
      <c r="Q170" s="72"/>
      <c r="R170" s="72">
        <v>2550</v>
      </c>
      <c r="S170" s="203">
        <f t="shared" si="58"/>
        <v>4921.5</v>
      </c>
      <c r="T170" s="248">
        <f t="shared" si="59"/>
        <v>5167.5749999999998</v>
      </c>
      <c r="U170" s="262">
        <f t="shared" si="60"/>
        <v>492.15000000000003</v>
      </c>
      <c r="V170" s="202"/>
      <c r="W170" s="203">
        <f t="shared" si="61"/>
        <v>5659.7249999999995</v>
      </c>
      <c r="X170" s="203"/>
      <c r="Y170" s="70">
        <v>347</v>
      </c>
      <c r="Z170" s="252">
        <f t="shared" si="62"/>
        <v>6006.7249999999995</v>
      </c>
      <c r="AA170" s="203">
        <v>800</v>
      </c>
      <c r="AB170" s="84"/>
      <c r="AC170" s="109"/>
      <c r="AD170" s="191"/>
      <c r="AE170" s="165"/>
      <c r="AF170" s="52"/>
    </row>
    <row r="171" spans="1:32" ht="18" customHeight="1">
      <c r="A171" s="164"/>
      <c r="B171" s="171"/>
      <c r="C171" s="177"/>
      <c r="D171" s="309"/>
      <c r="E171" s="309"/>
      <c r="F171" s="310"/>
      <c r="G171" s="145"/>
      <c r="H171" s="145"/>
      <c r="I171" s="145"/>
      <c r="J171" s="145"/>
      <c r="K171" s="311"/>
      <c r="L171" s="145"/>
      <c r="M171" s="145"/>
      <c r="N171" s="105"/>
      <c r="O171" s="106"/>
      <c r="S171" s="173"/>
      <c r="V171" s="172"/>
      <c r="W171" s="173"/>
      <c r="X171" s="173"/>
      <c r="Y171" s="105"/>
      <c r="Z171" s="278"/>
      <c r="AA171" s="173"/>
      <c r="AB171" s="142"/>
      <c r="AE171" s="165"/>
    </row>
    <row r="172" spans="1:32" ht="18.75">
      <c r="A172" s="164"/>
      <c r="B172" s="309" t="s">
        <v>64</v>
      </c>
      <c r="C172" s="165"/>
      <c r="D172" s="171"/>
      <c r="E172" s="171"/>
      <c r="F172" s="165"/>
      <c r="G172" s="105"/>
      <c r="H172" s="105"/>
      <c r="I172" s="105"/>
      <c r="J172" s="167"/>
      <c r="K172" s="316"/>
      <c r="L172" s="317"/>
      <c r="M172" s="105"/>
      <c r="N172" s="105"/>
      <c r="O172" s="106"/>
      <c r="S172" s="185"/>
      <c r="V172" s="172"/>
      <c r="W172" s="185"/>
      <c r="X172" s="185"/>
      <c r="Y172" s="105"/>
      <c r="Z172" s="278"/>
      <c r="AA172" s="173"/>
      <c r="AB172" s="142"/>
      <c r="AE172" s="177"/>
    </row>
    <row r="173" spans="1:32" ht="20.25" customHeight="1">
      <c r="A173" s="164"/>
      <c r="B173" s="309"/>
      <c r="C173" s="165"/>
      <c r="D173" s="318"/>
      <c r="E173" s="318"/>
      <c r="F173" s="319"/>
      <c r="G173" s="320"/>
      <c r="H173" s="320"/>
      <c r="I173" s="320"/>
      <c r="J173" s="320"/>
      <c r="K173" s="321"/>
      <c r="L173" s="320"/>
      <c r="M173" s="320"/>
      <c r="N173" s="320"/>
      <c r="O173" s="322"/>
      <c r="S173" s="185"/>
      <c r="V173" s="172"/>
      <c r="W173" s="185"/>
      <c r="X173" s="185"/>
      <c r="Y173" s="105"/>
      <c r="Z173" s="278"/>
      <c r="AA173" s="173"/>
      <c r="AB173" s="142"/>
      <c r="AE173" s="177"/>
    </row>
    <row r="174" spans="1:32" ht="33.75" customHeight="1">
      <c r="A174" s="139">
        <v>13</v>
      </c>
      <c r="B174" s="83"/>
      <c r="C174" s="84"/>
      <c r="D174" s="312"/>
      <c r="E174" s="312"/>
      <c r="F174" s="313"/>
      <c r="G174" s="140"/>
      <c r="H174" s="140"/>
      <c r="I174" s="140"/>
      <c r="J174" s="140"/>
      <c r="K174" s="90" t="s">
        <v>61</v>
      </c>
      <c r="L174" s="140" t="s">
        <v>44</v>
      </c>
      <c r="M174" s="140" t="s">
        <v>49</v>
      </c>
      <c r="N174" s="140"/>
      <c r="O174" s="315">
        <v>3</v>
      </c>
      <c r="P174" s="72">
        <v>1.92</v>
      </c>
      <c r="Q174" s="72"/>
      <c r="R174" s="72">
        <v>2550</v>
      </c>
      <c r="S174" s="204">
        <f t="shared" ref="S174" si="63">P174*2550</f>
        <v>4896</v>
      </c>
      <c r="T174" s="248">
        <f t="shared" ref="T174" si="64">S174*105%</f>
        <v>5140.8</v>
      </c>
      <c r="U174" s="262">
        <f t="shared" ref="U174" si="65">S174*10%</f>
        <v>489.6</v>
      </c>
      <c r="V174" s="202"/>
      <c r="W174" s="204">
        <v>5631</v>
      </c>
      <c r="X174" s="204"/>
      <c r="Y174" s="70">
        <v>347</v>
      </c>
      <c r="Z174" s="252">
        <f t="shared" ref="Z174" si="66">W174+Y174</f>
        <v>5978</v>
      </c>
      <c r="AA174" s="203">
        <v>800</v>
      </c>
      <c r="AB174" s="84"/>
      <c r="AC174" s="109"/>
      <c r="AE174" s="165"/>
      <c r="AF174" s="165"/>
    </row>
    <row r="175" spans="1:32" s="111" customFormat="1">
      <c r="A175" s="323"/>
      <c r="B175" s="171"/>
      <c r="C175" s="167"/>
      <c r="D175" s="105"/>
      <c r="E175" s="105"/>
      <c r="F175" s="167"/>
      <c r="G175" s="105"/>
      <c r="H175" s="105"/>
      <c r="I175" s="105"/>
      <c r="J175" s="105"/>
      <c r="K175" s="167"/>
      <c r="L175" s="105"/>
      <c r="M175" s="105"/>
      <c r="N175" s="105"/>
      <c r="O175" s="106"/>
      <c r="P175" s="106"/>
      <c r="Q175" s="106"/>
      <c r="R175" s="106"/>
      <c r="S175" s="105"/>
      <c r="T175" s="243"/>
      <c r="U175" s="268"/>
      <c r="V175" s="171"/>
      <c r="W175" s="172"/>
      <c r="X175" s="171"/>
      <c r="Y175" s="105"/>
      <c r="Z175" s="278"/>
      <c r="AA175" s="173"/>
      <c r="AB175" s="142"/>
      <c r="AC175" s="109"/>
      <c r="AD175" s="142"/>
      <c r="AE175" s="165"/>
      <c r="AF175" s="165"/>
    </row>
    <row r="176" spans="1:32" ht="31.5" customHeight="1">
      <c r="A176" s="174"/>
      <c r="B176" s="87"/>
      <c r="C176" s="231" t="s">
        <v>75</v>
      </c>
      <c r="D176" s="115" t="s">
        <v>76</v>
      </c>
      <c r="E176" s="116" t="s">
        <v>77</v>
      </c>
      <c r="F176" s="116" t="s">
        <v>115</v>
      </c>
      <c r="G176" s="118"/>
      <c r="H176" s="115" t="s">
        <v>78</v>
      </c>
      <c r="I176" s="117"/>
      <c r="J176" s="117"/>
      <c r="K176" s="117"/>
      <c r="L176" s="117"/>
      <c r="M176" s="117"/>
      <c r="N176" s="117"/>
      <c r="O176" s="180"/>
      <c r="W176" s="172"/>
      <c r="X176" s="171"/>
      <c r="Y176" s="105"/>
      <c r="Z176" s="278"/>
      <c r="AA176" s="173"/>
      <c r="AB176" s="142"/>
      <c r="AC176" s="109"/>
      <c r="AD176" s="142"/>
      <c r="AE176" s="165"/>
      <c r="AF176" s="165"/>
    </row>
    <row r="177" spans="2:30" ht="15" customHeight="1">
      <c r="B177" s="26"/>
      <c r="C177" s="232" t="s">
        <v>79</v>
      </c>
      <c r="D177" s="118">
        <v>2</v>
      </c>
      <c r="E177" s="118"/>
      <c r="F177" s="118"/>
      <c r="G177" s="118"/>
      <c r="H177" s="118">
        <v>2</v>
      </c>
      <c r="I177" s="117"/>
      <c r="J177" s="117"/>
      <c r="K177" s="117"/>
      <c r="L177" s="117"/>
      <c r="M177" s="117"/>
      <c r="N177" s="117"/>
      <c r="O177" s="180"/>
    </row>
    <row r="178" spans="2:30" ht="24" customHeight="1">
      <c r="B178" s="114"/>
      <c r="C178" s="232" t="s">
        <v>80</v>
      </c>
      <c r="D178" s="118">
        <v>0</v>
      </c>
      <c r="E178" s="119"/>
      <c r="F178" s="118"/>
      <c r="G178" s="118"/>
      <c r="H178" s="118">
        <v>0</v>
      </c>
      <c r="I178" s="117"/>
      <c r="J178" s="117"/>
      <c r="K178" s="117"/>
      <c r="L178" s="117"/>
      <c r="M178" s="117"/>
      <c r="N178" s="117"/>
      <c r="O178" s="180"/>
      <c r="T178" s="285"/>
    </row>
    <row r="179" spans="2:30" ht="27" customHeight="1">
      <c r="B179" s="114"/>
      <c r="C179" s="232" t="s">
        <v>81</v>
      </c>
      <c r="D179" s="118">
        <v>4</v>
      </c>
      <c r="E179" s="118"/>
      <c r="F179" s="118"/>
      <c r="G179" s="118"/>
      <c r="H179" s="118">
        <v>4</v>
      </c>
      <c r="I179" s="117"/>
      <c r="J179" s="117"/>
      <c r="K179" s="120" t="s">
        <v>90</v>
      </c>
      <c r="L179" s="120"/>
      <c r="M179" s="121" t="s">
        <v>91</v>
      </c>
      <c r="N179" s="121"/>
      <c r="O179" s="101"/>
    </row>
    <row r="180" spans="2:30" ht="25.5" customHeight="1">
      <c r="B180" s="114"/>
      <c r="C180" s="232" t="s">
        <v>82</v>
      </c>
      <c r="D180" s="118">
        <v>26</v>
      </c>
      <c r="E180" s="122">
        <v>1</v>
      </c>
      <c r="F180" s="118"/>
      <c r="G180" s="118"/>
      <c r="H180" s="118">
        <v>26</v>
      </c>
      <c r="I180" s="117"/>
      <c r="J180" s="117"/>
      <c r="K180" s="120" t="s">
        <v>83</v>
      </c>
      <c r="L180" s="120"/>
      <c r="M180" s="120"/>
      <c r="N180" s="117"/>
      <c r="O180" s="181" t="s">
        <v>84</v>
      </c>
    </row>
    <row r="181" spans="2:30" ht="35.25" customHeight="1">
      <c r="B181" s="114"/>
      <c r="C181" s="232" t="s">
        <v>85</v>
      </c>
      <c r="D181" s="118">
        <v>2</v>
      </c>
      <c r="E181" s="118"/>
      <c r="F181" s="118"/>
      <c r="G181" s="118"/>
      <c r="H181" s="118">
        <v>2</v>
      </c>
      <c r="I181" s="123"/>
      <c r="J181" s="117"/>
      <c r="K181" s="327" t="s">
        <v>92</v>
      </c>
      <c r="L181" s="328"/>
      <c r="M181" s="328"/>
      <c r="N181" s="117"/>
      <c r="O181" s="180"/>
    </row>
    <row r="182" spans="2:30" ht="34.5" customHeight="1">
      <c r="B182" s="114"/>
      <c r="C182" s="232" t="s">
        <v>86</v>
      </c>
      <c r="D182" s="118">
        <v>22</v>
      </c>
      <c r="E182" s="118"/>
      <c r="F182" s="118"/>
      <c r="G182" s="118"/>
      <c r="H182" s="118">
        <v>22</v>
      </c>
      <c r="I182" s="117"/>
      <c r="J182" s="117"/>
      <c r="K182" s="327" t="s">
        <v>87</v>
      </c>
      <c r="L182" s="329"/>
      <c r="M182" s="329"/>
      <c r="N182" s="117"/>
      <c r="O182" s="180"/>
      <c r="P182" s="196"/>
      <c r="Q182" s="196"/>
      <c r="R182" s="196"/>
      <c r="S182" s="206"/>
      <c r="T182" s="249"/>
      <c r="U182" s="270"/>
    </row>
    <row r="183" spans="2:30" ht="29.25" customHeight="1">
      <c r="B183" s="114"/>
      <c r="C183" s="231" t="s">
        <v>94</v>
      </c>
      <c r="D183" s="124">
        <f>SUM(D177:D182)</f>
        <v>56</v>
      </c>
      <c r="E183" s="124">
        <v>1</v>
      </c>
      <c r="F183" s="124"/>
      <c r="G183" s="118"/>
      <c r="H183" s="124">
        <f>SUM(H177:H182)</f>
        <v>56</v>
      </c>
      <c r="I183" s="117"/>
      <c r="J183" s="125"/>
      <c r="K183" s="126" t="s">
        <v>93</v>
      </c>
      <c r="L183" s="117"/>
      <c r="M183" s="117"/>
      <c r="N183" s="117"/>
      <c r="O183" s="180"/>
      <c r="P183" s="196"/>
      <c r="Q183" s="196"/>
      <c r="R183" s="196"/>
      <c r="S183" s="206"/>
      <c r="T183" s="249"/>
      <c r="U183" s="270"/>
      <c r="AB183" s="188"/>
      <c r="AC183" s="188"/>
      <c r="AD183" s="188"/>
    </row>
    <row r="184" spans="2:30" ht="51.75" customHeight="1">
      <c r="B184" s="114"/>
      <c r="C184" s="232" t="s">
        <v>88</v>
      </c>
      <c r="D184" s="118">
        <v>49</v>
      </c>
      <c r="E184" s="118">
        <v>13</v>
      </c>
      <c r="F184" s="118">
        <v>3</v>
      </c>
      <c r="G184" s="118"/>
      <c r="H184" s="118">
        <v>65</v>
      </c>
      <c r="I184" s="127"/>
      <c r="J184" s="125"/>
      <c r="K184" s="128"/>
      <c r="L184" s="117"/>
      <c r="M184" s="117"/>
      <c r="N184" s="117"/>
      <c r="O184" s="180"/>
      <c r="P184" s="196"/>
      <c r="Q184" s="196"/>
      <c r="R184" s="196"/>
      <c r="S184" s="206"/>
      <c r="T184" s="249"/>
      <c r="U184" s="270"/>
    </row>
    <row r="185" spans="2:30" ht="15.75" customHeight="1">
      <c r="B185" s="114"/>
      <c r="C185" s="233"/>
      <c r="D185" s="117"/>
      <c r="E185" s="117"/>
      <c r="F185" s="117"/>
      <c r="G185" s="114"/>
      <c r="H185" s="114"/>
      <c r="I185" s="117"/>
      <c r="J185" s="117"/>
      <c r="K185" s="117"/>
      <c r="L185" s="117"/>
      <c r="M185" s="117"/>
      <c r="N185" s="117"/>
      <c r="O185" s="180"/>
      <c r="P185" s="197"/>
      <c r="Q185" s="197"/>
      <c r="R185" s="197"/>
      <c r="S185" s="207"/>
      <c r="T185" s="250"/>
      <c r="U185" s="265"/>
    </row>
    <row r="186" spans="2:30" ht="22.5" customHeight="1">
      <c r="B186" s="114"/>
      <c r="C186" s="233"/>
      <c r="D186" s="117"/>
      <c r="E186" s="117"/>
      <c r="F186" s="117"/>
      <c r="G186" s="114"/>
      <c r="H186" s="114"/>
      <c r="I186" s="117"/>
      <c r="J186" s="117"/>
      <c r="K186" s="117"/>
      <c r="L186" s="117"/>
      <c r="M186" s="117"/>
      <c r="N186" s="117"/>
      <c r="O186" s="180"/>
      <c r="P186" s="198"/>
      <c r="Q186" s="198"/>
      <c r="R186" s="198"/>
      <c r="S186" s="208"/>
      <c r="T186" s="251"/>
      <c r="U186" s="266"/>
      <c r="AB186" s="188"/>
      <c r="AC186" s="188"/>
      <c r="AD186" s="188"/>
    </row>
    <row r="187" spans="2:30" ht="24" customHeight="1">
      <c r="B187" s="114"/>
      <c r="C187" s="233"/>
      <c r="D187" s="117"/>
      <c r="E187" s="117"/>
      <c r="F187" s="117"/>
      <c r="G187" s="114"/>
      <c r="H187" s="114"/>
      <c r="I187" s="117"/>
      <c r="J187" s="117"/>
      <c r="K187" s="117"/>
      <c r="L187" s="117"/>
      <c r="M187" s="117"/>
      <c r="N187" s="117"/>
      <c r="O187" s="180"/>
      <c r="P187" s="196"/>
      <c r="Q187" s="196"/>
      <c r="R187" s="196"/>
      <c r="S187" s="206"/>
      <c r="T187" s="249"/>
      <c r="U187" s="270"/>
    </row>
    <row r="188" spans="2:30" ht="22.5" customHeight="1">
      <c r="B188" s="114"/>
      <c r="P188" s="196"/>
      <c r="Q188" s="196"/>
      <c r="R188" s="196"/>
      <c r="S188" s="206"/>
      <c r="T188" s="249"/>
      <c r="U188" s="270"/>
      <c r="AB188" s="188"/>
      <c r="AC188" s="188"/>
      <c r="AD188" s="188"/>
    </row>
    <row r="189" spans="2:30" ht="32.25" customHeight="1">
      <c r="B189" s="114"/>
      <c r="P189" s="196"/>
      <c r="Q189" s="196"/>
      <c r="R189" s="196"/>
      <c r="S189" s="206"/>
      <c r="T189" s="249"/>
      <c r="U189" s="270"/>
    </row>
    <row r="190" spans="2:30" ht="31.5" customHeight="1">
      <c r="P190" s="196"/>
      <c r="Q190" s="196"/>
      <c r="R190" s="196"/>
      <c r="S190" s="206"/>
      <c r="T190" s="249"/>
      <c r="U190" s="270"/>
    </row>
    <row r="191" spans="2:30" ht="27.75" customHeight="1">
      <c r="P191" s="196"/>
      <c r="Q191" s="196"/>
      <c r="R191" s="196"/>
      <c r="S191" s="206"/>
      <c r="T191" s="249"/>
      <c r="U191" s="270"/>
    </row>
    <row r="192" spans="2:30" ht="45.75" customHeight="1">
      <c r="P192" s="196"/>
      <c r="Q192" s="196"/>
      <c r="R192" s="196"/>
      <c r="S192" s="206"/>
      <c r="T192" s="249"/>
      <c r="U192" s="270"/>
    </row>
    <row r="193" spans="16:21">
      <c r="P193" s="196"/>
      <c r="Q193" s="196"/>
      <c r="R193" s="196"/>
      <c r="S193" s="206"/>
      <c r="T193" s="249"/>
      <c r="U193" s="270"/>
    </row>
  </sheetData>
  <mergeCells count="2">
    <mergeCell ref="K181:M181"/>
    <mergeCell ref="K182:M182"/>
  </mergeCells>
  <phoneticPr fontId="53" type="noConversion"/>
  <pageMargins left="0.70866141732283461" right="0.70866141732283461" top="0.74803149606299213" bottom="0.74803149606299213" header="0.31496062992125984" footer="0.31496062992125984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aie2"/>
  <dimension ref="B2:H8"/>
  <sheetViews>
    <sheetView workbookViewId="0">
      <selection activeCell="D17" sqref="D16:D17"/>
    </sheetView>
  </sheetViews>
  <sheetFormatPr defaultRowHeight="15"/>
  <cols>
    <col min="2" max="2" width="18.140625" customWidth="1"/>
    <col min="3" max="3" width="12.85546875" customWidth="1"/>
    <col min="6" max="6" width="13.28515625" customWidth="1"/>
    <col min="7" max="7" width="15.140625" customWidth="1"/>
    <col min="13" max="13" width="9.140625" customWidth="1"/>
  </cols>
  <sheetData>
    <row r="2" spans="2:8" ht="30">
      <c r="F2" s="132" t="s">
        <v>126</v>
      </c>
      <c r="G2" s="132" t="s">
        <v>125</v>
      </c>
      <c r="H2" s="132" t="s">
        <v>127</v>
      </c>
    </row>
    <row r="3" spans="2:8">
      <c r="F3" s="1"/>
      <c r="G3" s="1"/>
      <c r="H3" s="1"/>
    </row>
    <row r="4" spans="2:8" ht="30">
      <c r="B4" s="113" t="s">
        <v>96</v>
      </c>
      <c r="C4" s="90" t="s">
        <v>65</v>
      </c>
      <c r="D4" s="140" t="s">
        <v>107</v>
      </c>
      <c r="E4" s="70" t="s">
        <v>18</v>
      </c>
      <c r="F4" s="70">
        <v>9267</v>
      </c>
      <c r="G4" s="72">
        <v>347</v>
      </c>
      <c r="H4" s="72">
        <f>SUM(F4:G4)</f>
        <v>9614</v>
      </c>
    </row>
    <row r="5" spans="2:8" ht="30">
      <c r="B5" s="220" t="s">
        <v>66</v>
      </c>
      <c r="C5" s="77" t="s">
        <v>60</v>
      </c>
      <c r="D5" s="136" t="s">
        <v>25</v>
      </c>
      <c r="E5" s="137" t="s">
        <v>35</v>
      </c>
      <c r="F5" s="136">
        <v>6862</v>
      </c>
      <c r="G5" s="138">
        <v>347</v>
      </c>
      <c r="H5" s="72">
        <f>SUM(F5:G5)</f>
        <v>7209</v>
      </c>
    </row>
    <row r="6" spans="2:8" ht="30">
      <c r="B6" s="220" t="s">
        <v>62</v>
      </c>
      <c r="C6" s="77" t="s">
        <v>61</v>
      </c>
      <c r="D6" s="25" t="s">
        <v>44</v>
      </c>
      <c r="E6" s="25" t="s">
        <v>49</v>
      </c>
      <c r="F6" s="25">
        <v>5924</v>
      </c>
      <c r="G6" s="96">
        <v>347</v>
      </c>
      <c r="H6" s="72">
        <f>SUM(F6:G6)</f>
        <v>6271</v>
      </c>
    </row>
    <row r="7" spans="2:8" ht="30">
      <c r="B7" s="220" t="s">
        <v>72</v>
      </c>
      <c r="C7" s="77" t="s">
        <v>61</v>
      </c>
      <c r="D7" s="25" t="s">
        <v>63</v>
      </c>
      <c r="E7" s="25" t="s">
        <v>49</v>
      </c>
      <c r="F7" s="25">
        <v>5542</v>
      </c>
      <c r="G7" s="96">
        <v>347</v>
      </c>
      <c r="H7" s="72">
        <f>SUM(F7:G7)</f>
        <v>5889</v>
      </c>
    </row>
    <row r="8" spans="2:8" ht="36.75" customHeight="1">
      <c r="D8" s="41" t="s">
        <v>128</v>
      </c>
      <c r="E8" s="41"/>
      <c r="F8" s="37">
        <f>SUM(F4:F7)</f>
        <v>27595</v>
      </c>
      <c r="G8" s="37">
        <f>SUM(G4:G7)</f>
        <v>1388</v>
      </c>
      <c r="H8" s="305">
        <f>SUM(F8:G8)</f>
        <v>28983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oaie3"/>
  <dimension ref="A1:U30"/>
  <sheetViews>
    <sheetView workbookViewId="0">
      <selection activeCell="U17" sqref="U17"/>
    </sheetView>
  </sheetViews>
  <sheetFormatPr defaultRowHeight="15"/>
  <cols>
    <col min="1" max="1" width="3.7109375" style="95" customWidth="1"/>
    <col min="2" max="2" width="4.42578125" customWidth="1"/>
    <col min="3" max="3" width="16.7109375" style="87" customWidth="1"/>
    <col min="4" max="4" width="8.42578125" customWidth="1"/>
    <col min="5" max="5" width="5" customWidth="1"/>
    <col min="7" max="7" width="4.42578125" customWidth="1"/>
    <col min="8" max="8" width="8.140625" style="4" customWidth="1"/>
    <col min="9" max="9" width="5" customWidth="1"/>
    <col min="10" max="10" width="10.28515625" customWidth="1"/>
    <col min="11" max="11" width="13" customWidth="1"/>
    <col min="12" max="12" width="7.140625" customWidth="1"/>
    <col min="13" max="13" width="5.85546875" customWidth="1"/>
    <col min="14" max="14" width="5.42578125" customWidth="1"/>
    <col min="15" max="15" width="6.140625" style="59" customWidth="1"/>
    <col min="16" max="16" width="9.140625" style="106"/>
    <col min="17" max="17" width="6" style="106" customWidth="1"/>
    <col min="18" max="19" width="9.140625" style="13"/>
    <col min="20" max="20" width="17.7109375" style="111" customWidth="1"/>
    <col min="21" max="21" width="24.28515625" customWidth="1"/>
  </cols>
  <sheetData>
    <row r="1" spans="1:21">
      <c r="A1" s="50"/>
      <c r="C1" s="52"/>
      <c r="F1" s="3"/>
      <c r="G1" s="4"/>
      <c r="I1" s="4"/>
      <c r="J1" s="4"/>
      <c r="K1" s="7"/>
      <c r="M1" s="4"/>
      <c r="N1" s="26"/>
      <c r="O1" s="100"/>
      <c r="P1" s="161"/>
      <c r="Q1" s="161"/>
      <c r="R1" s="165"/>
      <c r="S1" s="165"/>
      <c r="T1" s="165"/>
      <c r="U1" s="165"/>
    </row>
    <row r="2" spans="1:21" ht="23.25" customHeight="1">
      <c r="A2" s="50"/>
      <c r="C2" s="52"/>
      <c r="D2" s="290" t="s">
        <v>0</v>
      </c>
      <c r="E2" s="290"/>
      <c r="F2" s="291"/>
      <c r="G2" s="292"/>
      <c r="H2" s="292"/>
      <c r="I2" s="292"/>
      <c r="J2" s="292"/>
      <c r="K2" s="7"/>
      <c r="M2" s="4"/>
      <c r="N2" s="168" t="s">
        <v>110</v>
      </c>
      <c r="O2" s="179"/>
      <c r="P2" s="161"/>
      <c r="Q2" s="161"/>
      <c r="R2" s="165"/>
      <c r="S2" s="165"/>
      <c r="T2" s="165"/>
      <c r="U2" s="165"/>
    </row>
    <row r="3" spans="1:21" ht="21" customHeight="1">
      <c r="A3" s="50"/>
      <c r="C3" s="52"/>
      <c r="D3" s="290"/>
      <c r="E3" s="290"/>
      <c r="F3" s="291"/>
      <c r="G3" s="49" t="s">
        <v>1</v>
      </c>
      <c r="H3" s="49"/>
      <c r="I3" s="292"/>
      <c r="J3" s="292"/>
      <c r="K3" s="7"/>
      <c r="M3" s="4"/>
      <c r="P3" s="161"/>
      <c r="Q3" s="161"/>
      <c r="R3" s="165"/>
      <c r="S3" s="165"/>
      <c r="T3" s="165"/>
      <c r="U3" s="165"/>
    </row>
    <row r="4" spans="1:21" ht="18" customHeight="1">
      <c r="A4" s="50"/>
      <c r="C4" s="52"/>
      <c r="D4" s="293"/>
      <c r="E4" s="293"/>
      <c r="F4" s="294"/>
      <c r="G4" s="292" t="s">
        <v>2</v>
      </c>
      <c r="H4" s="292"/>
      <c r="I4" s="292"/>
      <c r="J4" s="49">
        <v>2025</v>
      </c>
      <c r="K4" s="7"/>
      <c r="L4" s="50"/>
      <c r="M4" s="4"/>
      <c r="R4" s="165"/>
    </row>
    <row r="5" spans="1:21" ht="12" customHeight="1">
      <c r="A5" s="8"/>
      <c r="B5" s="131"/>
      <c r="C5" s="220"/>
      <c r="D5" s="131"/>
      <c r="E5" s="131" t="s">
        <v>3</v>
      </c>
      <c r="F5" s="132"/>
      <c r="G5" s="133"/>
      <c r="H5" s="133"/>
      <c r="I5" s="133"/>
      <c r="J5" s="133" t="s">
        <v>4</v>
      </c>
      <c r="K5" s="134"/>
      <c r="L5" s="8"/>
      <c r="M5" s="133"/>
      <c r="N5" s="8"/>
      <c r="O5" s="94"/>
      <c r="P5" s="72"/>
      <c r="Q5" s="194"/>
      <c r="R5" s="165"/>
      <c r="S5" s="142"/>
      <c r="T5" s="178"/>
    </row>
    <row r="6" spans="1:21" ht="54.75" customHeight="1">
      <c r="A6" s="209" t="s">
        <v>5</v>
      </c>
      <c r="B6" s="210" t="s">
        <v>6</v>
      </c>
      <c r="C6" s="211" t="s">
        <v>7</v>
      </c>
      <c r="D6" s="212" t="s">
        <v>8</v>
      </c>
      <c r="E6" s="212" t="s">
        <v>9</v>
      </c>
      <c r="F6" s="212" t="s">
        <v>10</v>
      </c>
      <c r="G6" s="213" t="s">
        <v>11</v>
      </c>
      <c r="H6" s="213" t="s">
        <v>12</v>
      </c>
      <c r="I6" s="213" t="s">
        <v>13</v>
      </c>
      <c r="J6" s="213" t="s">
        <v>14</v>
      </c>
      <c r="K6" s="213" t="s">
        <v>10</v>
      </c>
      <c r="L6" s="213" t="s">
        <v>15</v>
      </c>
      <c r="M6" s="213" t="s">
        <v>13</v>
      </c>
      <c r="N6" s="213" t="s">
        <v>70</v>
      </c>
      <c r="O6" s="214" t="s">
        <v>71</v>
      </c>
      <c r="P6" s="215" t="s">
        <v>99</v>
      </c>
      <c r="Q6" s="215" t="s">
        <v>118</v>
      </c>
      <c r="R6" s="165"/>
      <c r="S6" s="182"/>
      <c r="T6" s="183"/>
    </row>
    <row r="7" spans="1:21">
      <c r="A7" s="135">
        <v>0</v>
      </c>
      <c r="B7" s="135">
        <v>1</v>
      </c>
      <c r="C7" s="135">
        <v>2</v>
      </c>
      <c r="D7" s="135">
        <v>3</v>
      </c>
      <c r="E7" s="135">
        <v>4</v>
      </c>
      <c r="F7" s="209">
        <v>5</v>
      </c>
      <c r="G7" s="135">
        <v>6</v>
      </c>
      <c r="H7" s="135">
        <v>7</v>
      </c>
      <c r="I7" s="135">
        <v>8</v>
      </c>
      <c r="J7" s="209">
        <v>9</v>
      </c>
      <c r="K7" s="135">
        <v>10</v>
      </c>
      <c r="L7" s="135">
        <v>11</v>
      </c>
      <c r="M7" s="135">
        <v>12</v>
      </c>
      <c r="N7" s="135">
        <v>13</v>
      </c>
      <c r="O7" s="217">
        <v>14</v>
      </c>
      <c r="P7" s="218">
        <v>15</v>
      </c>
      <c r="Q7" s="218">
        <v>16</v>
      </c>
      <c r="R7" s="165"/>
      <c r="S7" s="142"/>
      <c r="T7" s="109"/>
    </row>
    <row r="8" spans="1:21" ht="18.75">
      <c r="A8" s="50"/>
      <c r="B8" s="16" t="s">
        <v>50</v>
      </c>
      <c r="C8" s="52"/>
      <c r="D8" s="87"/>
      <c r="E8" s="87"/>
      <c r="F8" s="52"/>
      <c r="G8" s="26"/>
      <c r="H8" s="26"/>
      <c r="I8" s="26"/>
      <c r="J8" s="26"/>
      <c r="K8" s="86"/>
      <c r="L8" s="26"/>
      <c r="M8" s="26"/>
      <c r="N8" s="26"/>
      <c r="O8" s="100"/>
    </row>
    <row r="9" spans="1:21" ht="30" customHeight="1">
      <c r="A9" s="8">
        <v>1</v>
      </c>
      <c r="B9" s="75"/>
      <c r="C9" s="76" t="s">
        <v>30</v>
      </c>
      <c r="D9" s="75"/>
      <c r="E9" s="75"/>
      <c r="F9" s="2" t="s">
        <v>24</v>
      </c>
      <c r="G9" s="5" t="s">
        <v>25</v>
      </c>
      <c r="H9" s="5" t="s">
        <v>26</v>
      </c>
      <c r="I9" s="5" t="s">
        <v>18</v>
      </c>
      <c r="J9" s="25"/>
      <c r="K9" s="77"/>
      <c r="L9" s="25"/>
      <c r="M9" s="25"/>
      <c r="N9" s="25">
        <v>4</v>
      </c>
      <c r="O9" s="96"/>
      <c r="P9" s="72">
        <v>3.59</v>
      </c>
      <c r="Q9" s="72"/>
      <c r="R9" s="109"/>
      <c r="S9" s="109"/>
      <c r="T9" s="165"/>
    </row>
    <row r="10" spans="1:21" ht="27" customHeight="1">
      <c r="A10" s="8">
        <v>2</v>
      </c>
      <c r="B10" s="75"/>
      <c r="C10" s="76" t="s">
        <v>109</v>
      </c>
      <c r="D10" s="75"/>
      <c r="E10" s="75"/>
      <c r="F10" s="76" t="s">
        <v>43</v>
      </c>
      <c r="G10" s="25" t="s">
        <v>44</v>
      </c>
      <c r="H10" s="25" t="s">
        <v>33</v>
      </c>
      <c r="I10" s="25" t="s">
        <v>35</v>
      </c>
      <c r="J10" s="25"/>
      <c r="K10" s="77"/>
      <c r="L10" s="25"/>
      <c r="M10" s="25"/>
      <c r="N10" s="25">
        <v>4</v>
      </c>
      <c r="O10" s="96"/>
      <c r="P10" s="194">
        <v>2.69</v>
      </c>
      <c r="Q10" s="72"/>
      <c r="T10" s="165"/>
    </row>
    <row r="11" spans="1:21" ht="33" customHeight="1">
      <c r="A11" s="8">
        <v>3</v>
      </c>
      <c r="B11" s="85"/>
      <c r="C11" s="76" t="s">
        <v>68</v>
      </c>
      <c r="D11" s="85"/>
      <c r="E11" s="85"/>
      <c r="F11" s="76"/>
      <c r="G11" s="25"/>
      <c r="H11" s="25"/>
      <c r="I11" s="25"/>
      <c r="J11" s="25"/>
      <c r="K11" s="77" t="s">
        <v>43</v>
      </c>
      <c r="L11" s="25" t="s">
        <v>51</v>
      </c>
      <c r="M11" s="25" t="s">
        <v>35</v>
      </c>
      <c r="N11" s="25"/>
      <c r="O11" s="96">
        <v>5</v>
      </c>
      <c r="P11" s="194">
        <v>2.76</v>
      </c>
      <c r="Q11" s="72"/>
      <c r="T11" s="165"/>
    </row>
    <row r="12" spans="1:21" ht="3.75" customHeight="1">
      <c r="A12" s="174"/>
      <c r="B12" s="87"/>
      <c r="C12" s="86"/>
      <c r="D12" s="26"/>
      <c r="E12" s="26"/>
      <c r="F12" s="86"/>
      <c r="G12" s="26"/>
      <c r="H12" s="26"/>
      <c r="I12" s="26"/>
      <c r="J12" s="26"/>
      <c r="K12" s="86"/>
      <c r="L12" s="26"/>
      <c r="M12" s="26"/>
      <c r="N12" s="26"/>
      <c r="O12" s="100"/>
      <c r="R12" s="109"/>
      <c r="S12" s="142"/>
      <c r="T12" s="165"/>
      <c r="U12" s="165"/>
    </row>
    <row r="13" spans="1:21" ht="26.25" customHeight="1">
      <c r="A13" s="174"/>
      <c r="B13" s="87"/>
      <c r="C13" s="231" t="s">
        <v>75</v>
      </c>
      <c r="D13" s="115" t="s">
        <v>76</v>
      </c>
      <c r="E13" s="116" t="s">
        <v>77</v>
      </c>
      <c r="F13" s="116" t="s">
        <v>115</v>
      </c>
      <c r="G13" s="118"/>
      <c r="H13" s="115" t="s">
        <v>78</v>
      </c>
      <c r="I13" s="117"/>
      <c r="J13" s="117"/>
      <c r="K13" s="117"/>
      <c r="L13" s="117"/>
      <c r="M13" s="117"/>
      <c r="N13" s="117"/>
      <c r="O13" s="180"/>
      <c r="R13" s="109"/>
      <c r="S13" s="142"/>
      <c r="T13" s="165"/>
      <c r="U13" s="165"/>
    </row>
    <row r="14" spans="1:21" ht="27.75" customHeight="1">
      <c r="B14" s="26"/>
      <c r="C14" s="232" t="s">
        <v>82</v>
      </c>
      <c r="D14" s="118">
        <v>2</v>
      </c>
      <c r="E14" s="122">
        <v>0</v>
      </c>
      <c r="F14" s="118">
        <v>0</v>
      </c>
      <c r="G14" s="118"/>
      <c r="H14" s="118">
        <v>2</v>
      </c>
      <c r="I14" s="117"/>
      <c r="J14" s="117"/>
      <c r="K14" s="117"/>
      <c r="L14" s="117"/>
      <c r="M14" s="117"/>
      <c r="N14" s="117"/>
      <c r="O14" s="180"/>
    </row>
    <row r="15" spans="1:21" ht="24" customHeight="1">
      <c r="B15" s="114"/>
      <c r="C15" s="232" t="s">
        <v>86</v>
      </c>
      <c r="D15" s="118">
        <v>1</v>
      </c>
      <c r="E15" s="118">
        <v>0</v>
      </c>
      <c r="F15" s="118">
        <v>0</v>
      </c>
      <c r="G15" s="118"/>
      <c r="H15" s="118">
        <v>1</v>
      </c>
      <c r="I15" s="117"/>
      <c r="J15" s="117"/>
      <c r="K15" s="117"/>
      <c r="L15" s="117"/>
      <c r="M15" s="117"/>
      <c r="N15" s="117"/>
      <c r="O15" s="180"/>
    </row>
    <row r="16" spans="1:21" ht="34.5" customHeight="1">
      <c r="B16" s="114"/>
      <c r="C16" s="231" t="s">
        <v>119</v>
      </c>
      <c r="D16" s="124">
        <v>3</v>
      </c>
      <c r="E16" s="124">
        <v>0</v>
      </c>
      <c r="F16" s="124">
        <v>0</v>
      </c>
      <c r="G16" s="118"/>
      <c r="H16" s="124">
        <v>3</v>
      </c>
      <c r="I16" s="117"/>
      <c r="J16" s="117"/>
      <c r="K16" s="120" t="s">
        <v>90</v>
      </c>
      <c r="L16" s="120"/>
      <c r="M16" s="121" t="s">
        <v>91</v>
      </c>
      <c r="N16" s="121"/>
      <c r="O16" s="101"/>
    </row>
    <row r="17" spans="2:19" ht="19.5" customHeight="1">
      <c r="B17" s="114"/>
      <c r="C17" s="286"/>
      <c r="D17" s="114"/>
      <c r="E17" s="287"/>
      <c r="F17" s="114"/>
      <c r="G17" s="114"/>
      <c r="H17" s="114"/>
      <c r="I17" s="117"/>
      <c r="J17" s="117"/>
      <c r="K17" s="120" t="s">
        <v>83</v>
      </c>
      <c r="L17" s="120"/>
      <c r="M17" s="120"/>
      <c r="N17" s="117"/>
      <c r="O17" s="181" t="s">
        <v>84</v>
      </c>
    </row>
    <row r="18" spans="2:19" ht="35.25" customHeight="1">
      <c r="B18" s="114"/>
      <c r="C18" s="286"/>
      <c r="D18" s="114"/>
      <c r="E18" s="114"/>
      <c r="F18" s="114"/>
      <c r="G18" s="114"/>
      <c r="H18" s="114"/>
      <c r="I18" s="123"/>
      <c r="J18" s="117"/>
      <c r="K18" s="327" t="s">
        <v>92</v>
      </c>
      <c r="L18" s="328"/>
      <c r="M18" s="328"/>
      <c r="N18" s="117"/>
      <c r="O18" s="180"/>
    </row>
    <row r="19" spans="2:19" ht="34.5" customHeight="1">
      <c r="B19" s="114"/>
      <c r="C19" s="286"/>
      <c r="D19" s="114"/>
      <c r="E19" s="114"/>
      <c r="F19" s="114"/>
      <c r="G19" s="114"/>
      <c r="H19" s="114"/>
      <c r="I19" s="117"/>
      <c r="J19" s="117"/>
      <c r="K19" s="327" t="s">
        <v>87</v>
      </c>
      <c r="L19" s="329"/>
      <c r="M19" s="329"/>
      <c r="N19" s="117"/>
      <c r="O19" s="180"/>
      <c r="P19" s="196"/>
      <c r="Q19" s="196"/>
    </row>
    <row r="20" spans="2:19" ht="29.25" customHeight="1">
      <c r="B20" s="114"/>
      <c r="C20" s="288"/>
      <c r="D20" s="289"/>
      <c r="E20" s="289"/>
      <c r="F20" s="289"/>
      <c r="G20" s="114"/>
      <c r="H20" s="289"/>
      <c r="I20" s="117"/>
      <c r="J20" s="125"/>
      <c r="K20" s="126" t="s">
        <v>93</v>
      </c>
      <c r="L20" s="117"/>
      <c r="M20" s="117"/>
      <c r="N20" s="117"/>
      <c r="O20" s="180"/>
      <c r="P20" s="196"/>
      <c r="Q20" s="196"/>
      <c r="R20" s="188"/>
      <c r="S20" s="188"/>
    </row>
    <row r="21" spans="2:19" ht="51.75" customHeight="1">
      <c r="B21" s="114"/>
      <c r="C21" s="286"/>
      <c r="D21" s="114"/>
      <c r="E21" s="114"/>
      <c r="F21" s="114"/>
      <c r="G21" s="114"/>
      <c r="H21" s="114"/>
      <c r="I21" s="127"/>
      <c r="J21" s="125"/>
      <c r="K21" s="128"/>
      <c r="L21" s="117"/>
      <c r="M21" s="117"/>
      <c r="N21" s="117"/>
      <c r="O21" s="180"/>
      <c r="P21" s="196"/>
      <c r="Q21" s="196"/>
    </row>
    <row r="22" spans="2:19" ht="15.75" customHeight="1">
      <c r="B22" s="114"/>
      <c r="C22" s="233"/>
      <c r="D22" s="117"/>
      <c r="E22" s="117"/>
      <c r="F22" s="117"/>
      <c r="G22" s="114"/>
      <c r="H22" s="114"/>
      <c r="I22" s="117"/>
      <c r="J22" s="117"/>
      <c r="K22" s="117"/>
      <c r="L22" s="117"/>
      <c r="M22" s="117"/>
      <c r="N22" s="117"/>
      <c r="O22" s="180"/>
      <c r="P22" s="197"/>
      <c r="Q22" s="197"/>
    </row>
    <row r="23" spans="2:19" ht="22.5" customHeight="1">
      <c r="B23" s="114"/>
      <c r="C23" s="233"/>
      <c r="D23" s="117"/>
      <c r="E23" s="117"/>
      <c r="F23" s="117"/>
      <c r="G23" s="114"/>
      <c r="H23" s="114"/>
      <c r="I23" s="117"/>
      <c r="J23" s="117"/>
      <c r="K23" s="117"/>
      <c r="L23" s="117"/>
      <c r="M23" s="117"/>
      <c r="N23" s="117"/>
      <c r="O23" s="180"/>
      <c r="P23" s="198"/>
      <c r="Q23" s="198"/>
      <c r="R23" s="188"/>
      <c r="S23" s="188"/>
    </row>
    <row r="24" spans="2:19" ht="24" customHeight="1">
      <c r="B24" s="114"/>
      <c r="C24" s="233"/>
      <c r="D24" s="117"/>
      <c r="E24" s="117"/>
      <c r="F24" s="117"/>
      <c r="G24" s="114"/>
      <c r="H24" s="114"/>
      <c r="I24" s="117"/>
      <c r="J24" s="117"/>
      <c r="K24" s="117"/>
      <c r="L24" s="117"/>
      <c r="M24" s="117"/>
      <c r="N24" s="117"/>
      <c r="O24" s="180"/>
      <c r="P24" s="196"/>
      <c r="Q24" s="196"/>
    </row>
    <row r="25" spans="2:19" ht="22.5" customHeight="1">
      <c r="B25" s="114"/>
      <c r="P25" s="196"/>
      <c r="Q25" s="196"/>
      <c r="R25" s="188"/>
      <c r="S25" s="188"/>
    </row>
    <row r="26" spans="2:19" ht="32.25" customHeight="1">
      <c r="B26" s="114"/>
      <c r="P26" s="196"/>
      <c r="Q26" s="196"/>
    </row>
    <row r="27" spans="2:19" ht="31.5" customHeight="1">
      <c r="P27" s="196"/>
      <c r="Q27" s="196"/>
    </row>
    <row r="28" spans="2:19" ht="27.75" customHeight="1">
      <c r="P28" s="196"/>
      <c r="Q28" s="196"/>
    </row>
    <row r="29" spans="2:19" ht="45.75" customHeight="1">
      <c r="P29" s="196"/>
      <c r="Q29" s="196"/>
    </row>
    <row r="30" spans="2:19">
      <c r="P30" s="196"/>
      <c r="Q30" s="196"/>
    </row>
  </sheetData>
  <mergeCells count="2">
    <mergeCell ref="K18:M18"/>
    <mergeCell ref="K19:M19"/>
  </mergeCells>
  <pageMargins left="0.7" right="0.7" top="0.75" bottom="0.75" header="0.3" footer="0.3"/>
  <pageSetup paperSize="9" orientation="landscape" horizontalDpi="0" verticalDpi="0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Foaie2</vt:lpstr>
      <vt:lpstr>reduceri</vt:lpstr>
      <vt:lpstr>spclep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Pusa</dc:creator>
  <cp:lastModifiedBy>Cristina</cp:lastModifiedBy>
  <cp:lastPrinted>2026-04-09T11:51:11Z</cp:lastPrinted>
  <dcterms:created xsi:type="dcterms:W3CDTF">2019-01-29T09:03:38Z</dcterms:created>
  <dcterms:modified xsi:type="dcterms:W3CDTF">2026-04-09T13:58:09Z</dcterms:modified>
</cp:coreProperties>
</file>